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filterPrivacy="1" updateLinks="never" codeName="ThisWorkbook" defaultThemeVersion="124226"/>
  <xr:revisionPtr revIDLastSave="0" documentId="13_ncr:1_{A8A919B6-2696-4138-B650-AE0932471F9C}" xr6:coauthVersionLast="47" xr6:coauthVersionMax="47" xr10:uidLastSave="{00000000-0000-0000-0000-000000000000}"/>
  <bookViews>
    <workbookView xWindow="4890" yWindow="0" windowWidth="14400" windowHeight="10090" tabRatio="881" firstSheet="9" activeTab="9" xr2:uid="{00000000-000D-0000-FFFF-FFFF00000000}"/>
  </bookViews>
  <sheets>
    <sheet name="連結経営成績" sheetId="12" r:id="rId1"/>
    <sheet name="連結キャッシュ・フロー" sheetId="14" r:id="rId2"/>
    <sheet name="連結財務パフォーマンス" sheetId="13" r:id="rId3"/>
    <sheet name="地域別売上高" sheetId="4" r:id="rId4"/>
    <sheet name="セグメント情報" sheetId="5" r:id="rId5"/>
    <sheet name="設備投資・減価償却費・キャッシュフロー・研究開発費" sheetId="6" r:id="rId6"/>
    <sheet name="棚卸資産・有形固定資産・営業債権の各指標" sheetId="7" r:id="rId7"/>
    <sheet name="1株当たり情報" sheetId="8" r:id="rId8"/>
    <sheet name="その他の情報" sheetId="9" r:id="rId9"/>
    <sheet name="業績見通し" sheetId="11" r:id="rId10"/>
  </sheets>
  <definedNames>
    <definedName name="_xlnm.Print_Area" localSheetId="7">'1株当たり情報'!$A$1:$G$21</definedName>
    <definedName name="_xlnm.Print_Area" localSheetId="8">その他の情報!$A$1:$G$19</definedName>
    <definedName name="_xlnm.Print_Area" localSheetId="9">業績見通し!$A$1:$G$11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4" l="1"/>
  <c r="C28" i="4" l="1"/>
  <c r="C31" i="5"/>
  <c r="F21" i="5"/>
  <c r="E21" i="5"/>
  <c r="D21" i="5"/>
  <c r="C21" i="5"/>
  <c r="B28" i="4"/>
  <c r="E19" i="4"/>
  <c r="D19" i="4"/>
  <c r="C19" i="4"/>
  <c r="B19" i="4"/>
  <c r="G7" i="11"/>
  <c r="G6" i="11"/>
  <c r="G5" i="11" l="1"/>
  <c r="F8" i="7"/>
  <c r="C7" i="11"/>
  <c r="C6" i="11"/>
  <c r="C5" i="11"/>
  <c r="E8" i="7"/>
  <c r="F14" i="9"/>
  <c r="F12" i="9"/>
  <c r="E8" i="8"/>
  <c r="E10" i="7"/>
  <c r="E6" i="7"/>
  <c r="E11" i="6"/>
  <c r="E7" i="6"/>
  <c r="E5" i="6"/>
  <c r="D11" i="5"/>
  <c r="C11" i="5"/>
  <c r="E10" i="4"/>
  <c r="D10" i="4"/>
  <c r="C10" i="4"/>
  <c r="B10" i="4"/>
  <c r="E6" i="13"/>
  <c r="E14" i="12"/>
  <c r="E12" i="12"/>
  <c r="E10" i="12"/>
  <c r="E8" i="12"/>
  <c r="E6" i="12"/>
  <c r="D8" i="7" l="1"/>
  <c r="F8" i="12"/>
  <c r="E14" i="9"/>
  <c r="E12" i="9"/>
  <c r="D8" i="8"/>
  <c r="D10" i="7"/>
  <c r="D6" i="7"/>
  <c r="D11" i="6"/>
  <c r="D7" i="6"/>
  <c r="D5" i="6"/>
  <c r="E11" i="5"/>
  <c r="D6" i="13"/>
  <c r="D14" i="12"/>
  <c r="D12" i="12"/>
  <c r="D10" i="12"/>
  <c r="D8" i="12"/>
  <c r="D6" i="12"/>
  <c r="F10" i="7"/>
  <c r="C8" i="7"/>
  <c r="F6" i="7"/>
  <c r="C6" i="7"/>
  <c r="F7" i="6"/>
  <c r="B5" i="6"/>
  <c r="F6" i="13"/>
  <c r="C14" i="9"/>
  <c r="D14" i="9"/>
  <c r="G14" i="9"/>
  <c r="C12" i="9"/>
  <c r="D12" i="9"/>
  <c r="G12" i="9"/>
  <c r="B11" i="6"/>
  <c r="C11" i="6"/>
  <c r="F11" i="6"/>
  <c r="B7" i="6"/>
  <c r="C7" i="6"/>
  <c r="C5" i="6"/>
  <c r="F5" i="6"/>
  <c r="F10" i="4"/>
  <c r="B6" i="13"/>
  <c r="C6" i="13"/>
  <c r="B14" i="12"/>
  <c r="C14" i="12"/>
  <c r="F14" i="12"/>
  <c r="B12" i="12"/>
  <c r="C12" i="12"/>
  <c r="F12" i="12"/>
  <c r="B10" i="12"/>
  <c r="C10" i="12"/>
  <c r="F10" i="12"/>
  <c r="B8" i="12"/>
  <c r="C8" i="12"/>
  <c r="B6" i="12"/>
  <c r="C6" i="12"/>
  <c r="F6" i="12"/>
  <c r="C10" i="7"/>
  <c r="B10" i="7"/>
  <c r="B6" i="7"/>
</calcChain>
</file>

<file path=xl/sharedStrings.xml><?xml version="1.0" encoding="utf-8"?>
<sst xmlns="http://schemas.openxmlformats.org/spreadsheetml/2006/main" count="238" uniqueCount="130">
  <si>
    <t>■連結経営成績</t>
    <phoneticPr fontId="4"/>
  </si>
  <si>
    <t>米国基準</t>
    <phoneticPr fontId="4"/>
  </si>
  <si>
    <t>IFRS</t>
    <phoneticPr fontId="4"/>
  </si>
  <si>
    <t>単位：百万円　／　会計年度</t>
  </si>
  <si>
    <t>2021/3</t>
    <phoneticPr fontId="4"/>
  </si>
  <si>
    <t>2022/3</t>
    <phoneticPr fontId="4"/>
  </si>
  <si>
    <t>2023/3</t>
    <phoneticPr fontId="4"/>
  </si>
  <si>
    <t>2024/3</t>
    <phoneticPr fontId="4"/>
  </si>
  <si>
    <t>2025/3</t>
    <phoneticPr fontId="4"/>
  </si>
  <si>
    <t>売上高</t>
  </si>
  <si>
    <t>売上原価</t>
  </si>
  <si>
    <t>　対売上高比率（％）</t>
  </si>
  <si>
    <t>販売費及び一般管理費</t>
  </si>
  <si>
    <t>営業利益</t>
  </si>
  <si>
    <t>　営業利益率（％）</t>
  </si>
  <si>
    <t>税引前利益</t>
    <phoneticPr fontId="4"/>
  </si>
  <si>
    <t>　税引前利益率（％）</t>
    <phoneticPr fontId="4"/>
  </si>
  <si>
    <t>親会社の所有者に帰属する当期利益</t>
    <phoneticPr fontId="4"/>
  </si>
  <si>
    <t>　当期利益率（％）</t>
    <phoneticPr fontId="4"/>
  </si>
  <si>
    <t>■連結キャッシュ・フロー</t>
    <phoneticPr fontId="4"/>
  </si>
  <si>
    <t>米国基準</t>
    <rPh sb="0" eb="2">
      <t>ベイコク</t>
    </rPh>
    <rPh sb="2" eb="4">
      <t>キジュン</t>
    </rPh>
    <phoneticPr fontId="4"/>
  </si>
  <si>
    <t>営業活動による純現金収入</t>
  </si>
  <si>
    <t>投資活動による純現金支出</t>
  </si>
  <si>
    <t>財務活動による純現金支出</t>
  </si>
  <si>
    <t>為替変動による現金及び現金同等物への影響額</t>
  </si>
  <si>
    <t>現金及び現金同等物の増減</t>
  </si>
  <si>
    <t>現金及び現金同等物の期首残高</t>
  </si>
  <si>
    <t>現金及び現金同等物の期末残高</t>
    <phoneticPr fontId="4"/>
  </si>
  <si>
    <t>■連結財務パフォーマンス</t>
    <phoneticPr fontId="4"/>
  </si>
  <si>
    <t>資産合計</t>
    <rPh sb="2" eb="4">
      <t>ゴウケイ</t>
    </rPh>
    <phoneticPr fontId="4"/>
  </si>
  <si>
    <t>親会社の所有者に帰属する持分</t>
    <phoneticPr fontId="4"/>
  </si>
  <si>
    <t>親会社所有者帰属持分比率（％）</t>
    <phoneticPr fontId="4"/>
  </si>
  <si>
    <t>有利子負債</t>
    <rPh sb="0" eb="1">
      <t>ユウ</t>
    </rPh>
    <rPh sb="1" eb="3">
      <t>リシ</t>
    </rPh>
    <phoneticPr fontId="4"/>
  </si>
  <si>
    <t>借入金＋リース負債＋社債及び借入金</t>
  </si>
  <si>
    <t>総資産回転率（回）</t>
    <rPh sb="1" eb="3">
      <t>シサン</t>
    </rPh>
    <phoneticPr fontId="4"/>
  </si>
  <si>
    <t>　売上高/総資本 [前・当年度末の平均]</t>
    <phoneticPr fontId="4"/>
  </si>
  <si>
    <t>有形固定資産回転率（回）</t>
    <phoneticPr fontId="4"/>
  </si>
  <si>
    <t>　売上高/有形固定資産 [前・当年度末の平均]</t>
  </si>
  <si>
    <t>棚卸資産回転率（回）</t>
    <rPh sb="0" eb="1">
      <t>タナ</t>
    </rPh>
    <phoneticPr fontId="4"/>
  </si>
  <si>
    <t>　売上高/棚卸資産 [前・当年度末の平均]</t>
    <rPh sb="5" eb="6">
      <t>タナ</t>
    </rPh>
    <phoneticPr fontId="4"/>
  </si>
  <si>
    <t>資産合計当期利益率　ROA（％）</t>
    <rPh sb="0" eb="2">
      <t>シサン</t>
    </rPh>
    <rPh sb="2" eb="4">
      <t>ゴウケイ</t>
    </rPh>
    <rPh sb="4" eb="6">
      <t>トウキ</t>
    </rPh>
    <rPh sb="6" eb="8">
      <t>リエキ</t>
    </rPh>
    <rPh sb="8" eb="9">
      <t>リツ</t>
    </rPh>
    <phoneticPr fontId="4"/>
  </si>
  <si>
    <t>親会社所有者帰属持分当期利益率　ROE（％）</t>
    <phoneticPr fontId="4"/>
  </si>
  <si>
    <t>年度末従業員数（人）</t>
  </si>
  <si>
    <t>■地域別売上高</t>
    <phoneticPr fontId="4"/>
  </si>
  <si>
    <t>単位：百万円／会計年度</t>
    <rPh sb="7" eb="9">
      <t>カイケイ</t>
    </rPh>
    <rPh sb="9" eb="11">
      <t>ネンド</t>
    </rPh>
    <phoneticPr fontId="4"/>
  </si>
  <si>
    <t>2022/3</t>
  </si>
  <si>
    <t>2023/3</t>
  </si>
  <si>
    <t>2024/3</t>
  </si>
  <si>
    <t>日本</t>
    <rPh sb="0" eb="2">
      <t>ニホン</t>
    </rPh>
    <phoneticPr fontId="4"/>
  </si>
  <si>
    <t>米州</t>
    <rPh sb="0" eb="2">
      <t>ベイシュウ</t>
    </rPh>
    <phoneticPr fontId="4"/>
  </si>
  <si>
    <t>欧州</t>
    <rPh sb="0" eb="2">
      <t>オウシュウ</t>
    </rPh>
    <phoneticPr fontId="4"/>
  </si>
  <si>
    <t>中国</t>
    <rPh sb="0" eb="2">
      <t>チュウゴク</t>
    </rPh>
    <phoneticPr fontId="4"/>
  </si>
  <si>
    <t>アジア他</t>
    <phoneticPr fontId="4"/>
  </si>
  <si>
    <t>合　計</t>
  </si>
  <si>
    <t>海外売上高比率（％）</t>
  </si>
  <si>
    <t>2025年3月期　　単位：百万円／四半期</t>
    <phoneticPr fontId="4"/>
  </si>
  <si>
    <t>1Q</t>
  </si>
  <si>
    <t>2Q</t>
  </si>
  <si>
    <t>3Q</t>
  </si>
  <si>
    <t>4Q</t>
  </si>
  <si>
    <t>2026年3月期　　単位：百万円／四半期</t>
    <phoneticPr fontId="4"/>
  </si>
  <si>
    <t>■セグメント情報</t>
    <phoneticPr fontId="4"/>
  </si>
  <si>
    <t>受動部品</t>
  </si>
  <si>
    <t>センサ応用製品</t>
    <phoneticPr fontId="4"/>
  </si>
  <si>
    <t>磁気応用製品</t>
  </si>
  <si>
    <t>エナジー応用製品</t>
  </si>
  <si>
    <t>その他</t>
  </si>
  <si>
    <t>営業利益（損失）</t>
  </si>
  <si>
    <t>営業利益率（％）</t>
  </si>
  <si>
    <t>エナジー応用製品</t>
    <phoneticPr fontId="4"/>
  </si>
  <si>
    <t>■設備投資・減価償却費・キャッシュフロー・研究開発費</t>
    <phoneticPr fontId="4"/>
  </si>
  <si>
    <t>設備投資額</t>
  </si>
  <si>
    <t>　対キャッシュ・フロー比率（％）</t>
  </si>
  <si>
    <t>減価償却費及び償却費</t>
    <phoneticPr fontId="4"/>
  </si>
  <si>
    <t>キャッシュ・フロー</t>
  </si>
  <si>
    <t>【親会社の所有者に帰属する当期利益＋減価償却費及び償却費】</t>
    <phoneticPr fontId="4"/>
  </si>
  <si>
    <t>研究開発費</t>
  </si>
  <si>
    <t>■棚卸資産・有形固定資産・営業債権の各指標</t>
    <rPh sb="1" eb="2">
      <t>タナ</t>
    </rPh>
    <phoneticPr fontId="4"/>
  </si>
  <si>
    <t>資産合計</t>
    <rPh sb="0" eb="4">
      <t>シサンゴウケイ</t>
    </rPh>
    <phoneticPr fontId="4"/>
  </si>
  <si>
    <t>棚卸資産</t>
    <rPh sb="0" eb="1">
      <t>タナ</t>
    </rPh>
    <phoneticPr fontId="4"/>
  </si>
  <si>
    <t>　棚卸資産保有月数（月）
　期末棚卸資産／通期の月平均売上高</t>
    <rPh sb="1" eb="2">
      <t>タナ</t>
    </rPh>
    <phoneticPr fontId="4"/>
  </si>
  <si>
    <t> 有形固定資産</t>
  </si>
  <si>
    <t>　有形固定資産回転率（回）
　通期売上高／通期の平均有形固定資産</t>
    <phoneticPr fontId="4"/>
  </si>
  <si>
    <t>営業債権</t>
    <rPh sb="0" eb="2">
      <t>エイギョウ</t>
    </rPh>
    <phoneticPr fontId="4"/>
  </si>
  <si>
    <t>　営業債権保有月数（月）
　期末営業債権／通期の月平均売上高</t>
    <rPh sb="1" eb="3">
      <t>エイギョウ</t>
    </rPh>
    <rPh sb="14" eb="18">
      <t>キマツエイギョウ</t>
    </rPh>
    <phoneticPr fontId="4"/>
  </si>
  <si>
    <t>■1株当たり情報</t>
    <phoneticPr fontId="4"/>
  </si>
  <si>
    <t>会計年度</t>
  </si>
  <si>
    <t>期中平均株式数（千株）</t>
  </si>
  <si>
    <t>発行済株式数（千株）　※自己株除く</t>
    <phoneticPr fontId="4"/>
  </si>
  <si>
    <t>基本的１株当たり当期利益（円）</t>
    <phoneticPr fontId="4"/>
  </si>
  <si>
    <t>1株当たり親会社所有者帰属持分（円）</t>
    <phoneticPr fontId="4"/>
  </si>
  <si>
    <t>1株当たり配当金（円）</t>
  </si>
  <si>
    <t>-</t>
  </si>
  <si>
    <t>-</t>
    <phoneticPr fontId="4"/>
  </si>
  <si>
    <t>　　中間期末配当金（円）</t>
  </si>
  <si>
    <t>　　期末配当金（円）</t>
  </si>
  <si>
    <t>配当性向（％）</t>
  </si>
  <si>
    <t>（注1）</t>
    <phoneticPr fontId="4"/>
  </si>
  <si>
    <t>2021年10月1日を効力発生日として、普通株式1株を3株に分割しました。</t>
    <phoneticPr fontId="4"/>
  </si>
  <si>
    <t>発行済株式数は、前連結会計年度の期首に当該株式分割が行われたと仮定して算定しております。</t>
    <rPh sb="0" eb="2">
      <t>ハッコウ</t>
    </rPh>
    <rPh sb="2" eb="3">
      <t>スミ</t>
    </rPh>
    <rPh sb="3" eb="6">
      <t>カブシキスウ</t>
    </rPh>
    <phoneticPr fontId="4"/>
  </si>
  <si>
    <t>2022年3月期の1株当たり配当については、中間期末配当金は分割前、期末は分割後の金額を記載しております。</t>
    <rPh sb="22" eb="29">
      <t>チュウカンキマツハイトウキン</t>
    </rPh>
    <phoneticPr fontId="4"/>
  </si>
  <si>
    <t>2022年3月期の年間配当金については、株式分割の実施により単純合計ができないため、表示しておりません。</t>
    <phoneticPr fontId="4"/>
  </si>
  <si>
    <t>（注2）</t>
    <phoneticPr fontId="4"/>
  </si>
  <si>
    <t>2024年10月1日を効力発生日として、普通株式1株を5株に分割しました。</t>
    <phoneticPr fontId="4"/>
  </si>
  <si>
    <t>2025年3月期の1株当たり配当については、中間期末配当金は分割前、期末は分割後の金額を記載しております。</t>
    <rPh sb="22" eb="29">
      <t>チュウカンキマツハイトウキン</t>
    </rPh>
    <phoneticPr fontId="4"/>
  </si>
  <si>
    <t>2025年3月期の年間配当金については、株式分割の実施により単純合計ができないため、表示しておりません。</t>
    <phoneticPr fontId="4"/>
  </si>
  <si>
    <t>■その他の情報</t>
    <rPh sb="3" eb="4">
      <t>タ</t>
    </rPh>
    <phoneticPr fontId="4"/>
  </si>
  <si>
    <t>為替レート（U.S.＄=¥）</t>
    <phoneticPr fontId="4"/>
  </si>
  <si>
    <t>期中平均</t>
    <phoneticPr fontId="4"/>
  </si>
  <si>
    <t>年度末日</t>
  </si>
  <si>
    <t>為替レート（EURO=¥）</t>
    <phoneticPr fontId="4"/>
  </si>
  <si>
    <t>年度末株価（円） 【東証3月末】</t>
  </si>
  <si>
    <t>年度末TOPIX　　 【3月末】</t>
  </si>
  <si>
    <t>株価収益率　PER（倍）</t>
  </si>
  <si>
    <t>　年度末株価／基本的１株当たり当期利益</t>
    <phoneticPr fontId="4"/>
  </si>
  <si>
    <t>株価純資産倍率　PBR（倍）</t>
  </si>
  <si>
    <t>　年度末株価／１株当たり親会社所有者帰属持分</t>
    <phoneticPr fontId="4"/>
  </si>
  <si>
    <t>（注1）</t>
    <rPh sb="1" eb="2">
      <t>チュウ</t>
    </rPh>
    <phoneticPr fontId="4"/>
  </si>
  <si>
    <t>（注2）</t>
    <rPh sb="1" eb="2">
      <t>チュウ</t>
    </rPh>
    <phoneticPr fontId="4"/>
  </si>
  <si>
    <t>■業績見通し</t>
    <rPh sb="1" eb="3">
      <t>ギョウセキ</t>
    </rPh>
    <rPh sb="3" eb="5">
      <t>ミトオ</t>
    </rPh>
    <phoneticPr fontId="4"/>
  </si>
  <si>
    <t>単位：百万円</t>
    <rPh sb="3" eb="5">
      <t>ヒャクマン</t>
    </rPh>
    <phoneticPr fontId="4"/>
  </si>
  <si>
    <t>2025年3月期　
実績</t>
    <phoneticPr fontId="4"/>
  </si>
  <si>
    <t>2026年3月期
見通し</t>
    <phoneticPr fontId="4"/>
  </si>
  <si>
    <r>
      <rPr>
        <sz val="8.8000000000000007"/>
        <rFont val="ＭＳ Ｐゴシック"/>
        <family val="3"/>
        <charset val="128"/>
      </rPr>
      <t>売上高比</t>
    </r>
    <rPh sb="0" eb="2">
      <t>ウリアゲ</t>
    </rPh>
    <rPh sb="2" eb="3">
      <t>ダカ</t>
    </rPh>
    <rPh sb="3" eb="4">
      <t>ヒ</t>
    </rPh>
    <phoneticPr fontId="4"/>
  </si>
  <si>
    <t>売上高比</t>
    <rPh sb="0" eb="4">
      <t>ウリアゲダカヒ</t>
    </rPh>
    <phoneticPr fontId="4"/>
  </si>
  <si>
    <t>税引前利益</t>
  </si>
  <si>
    <t>為替レート（U.S.$=¥）</t>
  </si>
  <si>
    <t>為替レート（Euro=¥）</t>
    <phoneticPr fontId="4"/>
  </si>
  <si>
    <t>（為替の前提）</t>
    <phoneticPr fontId="4"/>
  </si>
  <si>
    <t>2026年3月期通期での平均為替レートは対米ドル150円、対ユーロ173円を想定しております。
第4四半期の平均為替レートは対米ドル153円、対ユーロ178円を想定しております。</t>
    <rPh sb="4" eb="5">
      <t>ネン</t>
    </rPh>
    <rPh sb="6" eb="8">
      <t>ガツキ</t>
    </rPh>
    <rPh sb="8" eb="10">
      <t>ツウキ</t>
    </rPh>
    <rPh sb="12" eb="14">
      <t>ヘイキン</t>
    </rPh>
    <rPh sb="14" eb="16">
      <t>カワセ</t>
    </rPh>
    <rPh sb="20" eb="22">
      <t>タイベイ</t>
    </rPh>
    <rPh sb="27" eb="28">
      <t>エン</t>
    </rPh>
    <rPh sb="29" eb="30">
      <t>タイ</t>
    </rPh>
    <rPh sb="36" eb="37">
      <t>エン</t>
    </rPh>
    <rPh sb="38" eb="40">
      <t>ソウテイ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</si>
</sst>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_ "/>
    <numFmt numFmtId="178" formatCode="#,##0.0;[Red]\-#,##0.0"/>
    <numFmt numFmtId="179" formatCode="#,##0\ ;\(#,##0\);\-\ "/>
    <numFmt numFmtId="180" formatCode="mmmm\ dd\,\ yyyy"/>
    <numFmt numFmtId="181" formatCode="#,##0.0"/>
    <numFmt numFmtId="182" formatCode="0.0"/>
    <numFmt numFmtId="183" formatCode="0.0%"/>
    <numFmt numFmtId="184" formatCode="0.00_);[Red]\(0.00\)"/>
  </numFmts>
  <fonts count="22">
    <font>
      <sz val="11"/>
      <name val="ＭＳ Ｐゴシック"/>
      <family val="3"/>
      <charset val="128"/>
    </font>
    <font>
      <sz val="11"/>
      <color indexed="8"/>
      <name val="ＭＳ Ｐゴシック"/>
      <family val="3"/>
      <charset val="128"/>
    </font>
    <font>
      <sz val="11"/>
      <name val="ＭＳ Ｐゴシック"/>
      <family val="3"/>
      <charset val="128"/>
    </font>
    <font>
      <sz val="8.8000000000000007"/>
      <color indexed="8"/>
      <name val="ＭＳ Ｐゴシック"/>
      <family val="3"/>
      <charset val="128"/>
    </font>
    <font>
      <sz val="6"/>
      <name val="ＭＳ Ｐゴシック"/>
      <family val="3"/>
      <charset val="128"/>
    </font>
    <font>
      <b/>
      <sz val="8.8000000000000007"/>
      <color indexed="8"/>
      <name val="ＭＳ Ｐゴシック"/>
      <family val="3"/>
      <charset val="128"/>
    </font>
    <font>
      <sz val="11"/>
      <color indexed="8"/>
      <name val="ＭＳ Ｐゴシック"/>
      <family val="3"/>
      <charset val="128"/>
    </font>
    <font>
      <b/>
      <sz val="11"/>
      <color indexed="8"/>
      <name val="ＭＳ Ｐゴシック"/>
      <family val="3"/>
      <charset val="128"/>
    </font>
    <font>
      <sz val="8.8000000000000007"/>
      <color indexed="8"/>
      <name val="Century Gothic"/>
      <family val="2"/>
    </font>
    <font>
      <sz val="12"/>
      <name val="細明朝体"/>
      <family val="3"/>
      <charset val="128"/>
    </font>
    <font>
      <sz val="9"/>
      <name val="ＭＳ ゴシック"/>
      <family val="3"/>
      <charset val="128"/>
    </font>
    <font>
      <sz val="8.8000000000000007"/>
      <name val="Century Gothic"/>
      <family val="2"/>
    </font>
    <font>
      <sz val="9"/>
      <color indexed="8"/>
      <name val="ＭＳ Ｐゴシック"/>
      <family val="3"/>
      <charset val="128"/>
    </font>
    <font>
      <sz val="9"/>
      <name val="ＭＳ Ｐゴシック"/>
      <family val="3"/>
      <charset val="128"/>
    </font>
    <font>
      <sz val="8.8000000000000007"/>
      <name val="ＭＳ Ｐゴシック"/>
      <family val="3"/>
      <charset val="128"/>
    </font>
    <font>
      <b/>
      <sz val="8.8000000000000007"/>
      <name val="ＭＳ Ｐゴシック"/>
      <family val="3"/>
      <charset val="128"/>
    </font>
    <font>
      <sz val="7.5"/>
      <name val="ＭＳ Ｐゴシック"/>
      <family val="3"/>
      <charset val="128"/>
    </font>
    <font>
      <b/>
      <sz val="11"/>
      <name val="ＭＳ Ｐゴシック"/>
      <family val="3"/>
      <charset val="128"/>
    </font>
    <font>
      <sz val="8.8000000000000007"/>
      <name val="Arial"/>
      <family val="2"/>
    </font>
    <font>
      <sz val="8.8000000000000007"/>
      <color rgb="FFFF0000"/>
      <name val="Century Gothic"/>
      <family val="2"/>
    </font>
    <font>
      <sz val="8.8000000000000007"/>
      <color theme="1"/>
      <name val="Century Gothic"/>
      <family val="2"/>
    </font>
    <font>
      <sz val="8.8000000000000007"/>
      <name val="ＭＳ Ｐゴシック"/>
      <family val="2"/>
      <charset val="128"/>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s>
  <borders count="19">
    <border>
      <left/>
      <right/>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8"/>
      </left>
      <right style="thin">
        <color indexed="8"/>
      </right>
      <top/>
      <bottom style="thin">
        <color indexed="64"/>
      </bottom>
      <diagonal/>
    </border>
    <border>
      <left/>
      <right/>
      <top/>
      <bottom style="thin">
        <color indexed="64"/>
      </bottom>
      <diagonal/>
    </border>
    <border>
      <left style="thin">
        <color indexed="8"/>
      </left>
      <right style="thin">
        <color indexed="8"/>
      </right>
      <top style="thin">
        <color indexed="64"/>
      </top>
      <bottom/>
      <diagonal/>
    </border>
  </borders>
  <cellStyleXfs count="18">
    <xf numFmtId="0" fontId="0"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179" fontId="9" fillId="0" borderId="1" applyNumberFormat="0" applyFont="0" applyFill="0" applyAlignment="0" applyProtection="0"/>
    <xf numFmtId="179" fontId="9" fillId="0" borderId="2" applyNumberFormat="0" applyFont="0" applyFill="0" applyAlignment="0" applyProtection="0"/>
    <xf numFmtId="30" fontId="9" fillId="0" borderId="0" applyFont="0" applyFill="0" applyBorder="0" applyAlignment="0" applyProtection="0"/>
    <xf numFmtId="180"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168">
    <xf numFmtId="0" fontId="0" fillId="0" borderId="0" xfId="0">
      <alignment vertical="center"/>
    </xf>
    <xf numFmtId="0" fontId="6" fillId="0" borderId="0" xfId="0" applyFont="1">
      <alignment vertical="center"/>
    </xf>
    <xf numFmtId="0" fontId="7" fillId="0" borderId="0" xfId="0" applyFont="1">
      <alignment vertical="center"/>
    </xf>
    <xf numFmtId="0" fontId="3" fillId="2" borderId="3" xfId="0" applyFont="1" applyFill="1" applyBorder="1" applyAlignment="1">
      <alignment horizontal="left" vertical="center"/>
    </xf>
    <xf numFmtId="49" fontId="5" fillId="2" borderId="3" xfId="0" applyNumberFormat="1" applyFont="1" applyFill="1" applyBorder="1" applyAlignment="1">
      <alignment horizontal="center" vertical="center" wrapText="1"/>
    </xf>
    <xf numFmtId="0" fontId="3" fillId="3" borderId="3"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2" borderId="3" xfId="0" applyFont="1" applyFill="1" applyBorder="1" applyAlignment="1">
      <alignment vertical="center" wrapText="1"/>
    </xf>
    <xf numFmtId="0" fontId="3" fillId="3" borderId="3" xfId="0" applyFont="1" applyFill="1" applyBorder="1" applyAlignment="1">
      <alignment vertical="center" wrapText="1"/>
    </xf>
    <xf numFmtId="0" fontId="10" fillId="0" borderId="0" xfId="0" applyFont="1" applyAlignment="1">
      <alignment horizontal="left"/>
    </xf>
    <xf numFmtId="3" fontId="11" fillId="0" borderId="3" xfId="0" applyNumberFormat="1" applyFont="1" applyBorder="1" applyAlignment="1">
      <alignment horizontal="right" vertical="center" wrapText="1"/>
    </xf>
    <xf numFmtId="3" fontId="11" fillId="5" borderId="3" xfId="0" applyNumberFormat="1" applyFont="1" applyFill="1" applyBorder="1" applyAlignment="1">
      <alignment horizontal="right" vertical="center" wrapText="1"/>
    </xf>
    <xf numFmtId="3" fontId="11" fillId="4" borderId="3" xfId="0" applyNumberFormat="1" applyFont="1" applyFill="1" applyBorder="1" applyAlignment="1">
      <alignment horizontal="right" vertical="center" wrapText="1"/>
    </xf>
    <xf numFmtId="177" fontId="11" fillId="5" borderId="3" xfId="0" applyNumberFormat="1" applyFont="1" applyFill="1" applyBorder="1" applyAlignment="1">
      <alignment horizontal="right" vertical="center" wrapText="1"/>
    </xf>
    <xf numFmtId="38" fontId="11" fillId="0" borderId="3" xfId="3" applyFont="1" applyFill="1" applyBorder="1" applyAlignment="1">
      <alignment horizontal="right" vertical="center" wrapText="1"/>
    </xf>
    <xf numFmtId="0" fontId="12" fillId="0" borderId="0" xfId="0" applyFont="1">
      <alignment vertical="center"/>
    </xf>
    <xf numFmtId="0" fontId="13" fillId="0" borderId="0" xfId="0" applyFont="1">
      <alignment vertical="center"/>
    </xf>
    <xf numFmtId="0" fontId="1" fillId="0" borderId="0" xfId="0" applyFont="1">
      <alignment vertical="center"/>
    </xf>
    <xf numFmtId="3" fontId="1" fillId="0" borderId="0" xfId="0" applyNumberFormat="1" applyFont="1">
      <alignment vertical="center"/>
    </xf>
    <xf numFmtId="38" fontId="8" fillId="0" borderId="3" xfId="4" applyFont="1" applyFill="1" applyBorder="1" applyAlignment="1">
      <alignment horizontal="right" vertical="center" wrapText="1"/>
    </xf>
    <xf numFmtId="38" fontId="8" fillId="5" borderId="3" xfId="4" applyFont="1" applyFill="1" applyBorder="1" applyAlignment="1">
      <alignment horizontal="right" vertical="center" wrapText="1"/>
    </xf>
    <xf numFmtId="38" fontId="8" fillId="5" borderId="3" xfId="4" applyFont="1" applyFill="1" applyBorder="1" applyAlignment="1">
      <alignment vertical="center" wrapText="1"/>
    </xf>
    <xf numFmtId="182" fontId="1" fillId="0" borderId="0" xfId="0" applyNumberFormat="1" applyFont="1">
      <alignment vertical="center"/>
    </xf>
    <xf numFmtId="38" fontId="1" fillId="0" borderId="0" xfId="0" applyNumberFormat="1" applyFont="1">
      <alignment vertical="center"/>
    </xf>
    <xf numFmtId="178" fontId="8" fillId="0" borderId="3" xfId="4" applyNumberFormat="1" applyFont="1" applyFill="1" applyBorder="1" applyAlignment="1">
      <alignment horizontal="right" vertical="center" wrapText="1"/>
    </xf>
    <xf numFmtId="183" fontId="1" fillId="0" borderId="0" xfId="2" applyNumberFormat="1" applyFont="1">
      <alignment vertical="center"/>
    </xf>
    <xf numFmtId="3" fontId="8" fillId="6" borderId="6" xfId="0" applyNumberFormat="1" applyFont="1" applyFill="1" applyBorder="1" applyAlignment="1">
      <alignment horizontal="right" vertical="center" wrapText="1"/>
    </xf>
    <xf numFmtId="181" fontId="8" fillId="6" borderId="3" xfId="0" applyNumberFormat="1" applyFont="1" applyFill="1" applyBorder="1" applyAlignment="1">
      <alignment horizontal="right" vertical="center" wrapText="1"/>
    </xf>
    <xf numFmtId="38" fontId="8" fillId="6" borderId="3" xfId="4" applyFont="1" applyFill="1" applyBorder="1" applyAlignment="1">
      <alignment horizontal="right" vertical="center" wrapText="1"/>
    </xf>
    <xf numFmtId="178" fontId="8" fillId="6" borderId="3" xfId="4" applyNumberFormat="1" applyFont="1" applyFill="1" applyBorder="1" applyAlignment="1">
      <alignment horizontal="right" vertical="center" wrapText="1"/>
    </xf>
    <xf numFmtId="3" fontId="8" fillId="6" borderId="7" xfId="0" applyNumberFormat="1" applyFont="1" applyFill="1" applyBorder="1" applyAlignment="1">
      <alignment horizontal="right" vertical="center" wrapText="1"/>
    </xf>
    <xf numFmtId="178" fontId="11" fillId="5" borderId="3" xfId="3" applyNumberFormat="1" applyFont="1" applyFill="1" applyBorder="1" applyAlignment="1">
      <alignment horizontal="right" vertical="center" wrapText="1"/>
    </xf>
    <xf numFmtId="38" fontId="11" fillId="6" borderId="3" xfId="3" applyFont="1" applyFill="1" applyBorder="1" applyAlignment="1">
      <alignment horizontal="right" vertical="center" wrapText="1"/>
    </xf>
    <xf numFmtId="177" fontId="11" fillId="6" borderId="3" xfId="0" applyNumberFormat="1" applyFont="1" applyFill="1" applyBorder="1" applyAlignment="1">
      <alignment horizontal="right" vertical="center" wrapText="1"/>
    </xf>
    <xf numFmtId="3" fontId="11" fillId="4" borderId="7" xfId="0" applyNumberFormat="1" applyFont="1" applyFill="1" applyBorder="1" applyAlignment="1">
      <alignment horizontal="right" vertical="center" wrapText="1"/>
    </xf>
    <xf numFmtId="182" fontId="11" fillId="6" borderId="8" xfId="0" applyNumberFormat="1" applyFont="1" applyFill="1" applyBorder="1" applyAlignment="1">
      <alignment horizontal="right" vertical="center" wrapText="1"/>
    </xf>
    <xf numFmtId="0" fontId="11" fillId="6" borderId="8" xfId="0" applyFont="1" applyFill="1" applyBorder="1" applyAlignment="1">
      <alignment horizontal="right" vertical="center" wrapText="1"/>
    </xf>
    <xf numFmtId="178" fontId="11" fillId="6" borderId="3" xfId="3" applyNumberFormat="1" applyFont="1" applyFill="1" applyBorder="1" applyAlignment="1">
      <alignment horizontal="right" vertical="center" wrapText="1"/>
    </xf>
    <xf numFmtId="0" fontId="14" fillId="3" borderId="3" xfId="0" applyFont="1" applyFill="1" applyBorder="1" applyAlignment="1">
      <alignment horizontal="left" vertical="center" wrapText="1"/>
    </xf>
    <xf numFmtId="0" fontId="5" fillId="0" borderId="0" xfId="0" applyFont="1" applyAlignment="1">
      <alignment horizontal="center" vertical="center" wrapText="1"/>
    </xf>
    <xf numFmtId="3" fontId="8" fillId="0" borderId="0" xfId="0" applyNumberFormat="1" applyFont="1" applyAlignment="1">
      <alignment horizontal="right" vertical="center" wrapText="1"/>
    </xf>
    <xf numFmtId="3" fontId="19" fillId="0" borderId="0" xfId="0" applyNumberFormat="1" applyFont="1" applyAlignment="1">
      <alignment horizontal="right" vertical="center" wrapText="1"/>
    </xf>
    <xf numFmtId="181" fontId="8" fillId="0" borderId="0" xfId="0" applyNumberFormat="1" applyFont="1" applyAlignment="1">
      <alignment horizontal="right" vertical="center" wrapText="1"/>
    </xf>
    <xf numFmtId="49" fontId="15" fillId="2" borderId="3" xfId="0" applyNumberFormat="1" applyFont="1" applyFill="1" applyBorder="1" applyAlignment="1">
      <alignment horizontal="center" vertical="center" wrapText="1"/>
    </xf>
    <xf numFmtId="0" fontId="14" fillId="2" borderId="3" xfId="0" applyFont="1" applyFill="1" applyBorder="1" applyAlignment="1">
      <alignment horizontal="left" vertical="center"/>
    </xf>
    <xf numFmtId="0" fontId="16" fillId="3" borderId="3" xfId="0" applyFont="1" applyFill="1" applyBorder="1" applyAlignment="1">
      <alignment horizontal="left" vertical="center" wrapText="1"/>
    </xf>
    <xf numFmtId="178" fontId="11" fillId="0" borderId="3" xfId="3" applyNumberFormat="1" applyFont="1" applyFill="1" applyBorder="1" applyAlignment="1">
      <alignment horizontal="right" vertical="center" wrapText="1"/>
    </xf>
    <xf numFmtId="0" fontId="14" fillId="3" borderId="7" xfId="0" applyFont="1" applyFill="1" applyBorder="1" applyAlignment="1">
      <alignment horizontal="left" vertical="center" wrapText="1"/>
    </xf>
    <xf numFmtId="0" fontId="16" fillId="3" borderId="8" xfId="0" applyFont="1" applyFill="1" applyBorder="1" applyAlignment="1">
      <alignment horizontal="left" vertical="center" wrapText="1"/>
    </xf>
    <xf numFmtId="0" fontId="11" fillId="6" borderId="3" xfId="0" applyFont="1" applyFill="1" applyBorder="1" applyAlignment="1">
      <alignment horizontal="right" vertical="center" wrapText="1"/>
    </xf>
    <xf numFmtId="3" fontId="11" fillId="6" borderId="3" xfId="0" applyNumberFormat="1" applyFont="1" applyFill="1" applyBorder="1" applyAlignment="1">
      <alignment horizontal="right" vertical="center" wrapText="1"/>
    </xf>
    <xf numFmtId="0" fontId="17" fillId="0" borderId="0" xfId="0" applyFont="1">
      <alignment vertical="center"/>
    </xf>
    <xf numFmtId="0" fontId="14" fillId="3" borderId="9" xfId="0" applyFont="1" applyFill="1" applyBorder="1" applyAlignment="1">
      <alignment horizontal="left" vertical="center" wrapText="1"/>
    </xf>
    <xf numFmtId="3" fontId="11" fillId="5" borderId="7" xfId="0" applyNumberFormat="1" applyFont="1" applyFill="1" applyBorder="1" applyAlignment="1">
      <alignment horizontal="right" vertical="center" wrapText="1"/>
    </xf>
    <xf numFmtId="0" fontId="16" fillId="3" borderId="10" xfId="0" applyFont="1" applyFill="1" applyBorder="1" applyAlignment="1">
      <alignment horizontal="left" vertical="center" wrapText="1"/>
    </xf>
    <xf numFmtId="0" fontId="11" fillId="5" borderId="8" xfId="0" applyFont="1" applyFill="1" applyBorder="1" applyAlignment="1">
      <alignment horizontal="right" vertical="center" wrapText="1"/>
    </xf>
    <xf numFmtId="182" fontId="11" fillId="5" borderId="8" xfId="0" applyNumberFormat="1" applyFont="1" applyFill="1" applyBorder="1" applyAlignment="1">
      <alignment horizontal="right" vertical="center" wrapText="1"/>
    </xf>
    <xf numFmtId="0" fontId="16" fillId="3" borderId="6" xfId="0" applyFont="1" applyFill="1" applyBorder="1" applyAlignment="1">
      <alignment horizontal="left" vertical="center" wrapText="1"/>
    </xf>
    <xf numFmtId="181" fontId="11" fillId="5" borderId="6" xfId="0" applyNumberFormat="1" applyFont="1" applyFill="1" applyBorder="1" applyAlignment="1">
      <alignment vertical="center" wrapText="1"/>
    </xf>
    <xf numFmtId="181" fontId="11" fillId="4" borderId="6" xfId="0" applyNumberFormat="1" applyFont="1" applyFill="1" applyBorder="1" applyAlignment="1">
      <alignment vertical="center" wrapText="1"/>
    </xf>
    <xf numFmtId="181" fontId="11" fillId="5" borderId="6" xfId="0" applyNumberFormat="1" applyFont="1" applyFill="1" applyBorder="1">
      <alignment vertical="center"/>
    </xf>
    <xf numFmtId="181" fontId="11" fillId="4" borderId="6" xfId="0" applyNumberFormat="1" applyFont="1" applyFill="1" applyBorder="1">
      <alignment vertical="center"/>
    </xf>
    <xf numFmtId="0" fontId="11" fillId="5" borderId="7" xfId="0" applyFont="1" applyFill="1" applyBorder="1" applyAlignment="1">
      <alignment horizontal="right" vertical="center" wrapText="1"/>
    </xf>
    <xf numFmtId="0" fontId="14" fillId="3" borderId="6" xfId="0" applyFont="1" applyFill="1" applyBorder="1" applyAlignment="1">
      <alignment horizontal="left" vertical="center" wrapText="1"/>
    </xf>
    <xf numFmtId="0" fontId="11" fillId="5" borderId="6" xfId="0" applyFont="1" applyFill="1" applyBorder="1" applyAlignment="1">
      <alignment horizontal="right" vertical="center" wrapText="1"/>
    </xf>
    <xf numFmtId="0" fontId="11" fillId="6" borderId="6" xfId="0" applyFont="1" applyFill="1" applyBorder="1" applyAlignment="1">
      <alignment horizontal="right" vertical="center" wrapText="1"/>
    </xf>
    <xf numFmtId="0" fontId="14" fillId="3" borderId="8" xfId="0" applyFont="1" applyFill="1" applyBorder="1" applyAlignment="1">
      <alignment horizontal="left" vertical="center" wrapText="1"/>
    </xf>
    <xf numFmtId="0" fontId="11" fillId="5" borderId="3" xfId="0" applyFont="1" applyFill="1" applyBorder="1" applyAlignment="1">
      <alignment vertical="center" wrapText="1"/>
    </xf>
    <xf numFmtId="0" fontId="11" fillId="0" borderId="3" xfId="0" applyFont="1" applyBorder="1" applyAlignment="1">
      <alignment vertical="center" wrapText="1"/>
    </xf>
    <xf numFmtId="0" fontId="11" fillId="6" borderId="3" xfId="0" applyFont="1" applyFill="1" applyBorder="1" applyAlignment="1">
      <alignment vertical="center" wrapText="1"/>
    </xf>
    <xf numFmtId="0" fontId="14" fillId="3" borderId="4" xfId="0" applyFont="1" applyFill="1" applyBorder="1" applyAlignment="1">
      <alignment horizontal="left" vertical="center" wrapText="1"/>
    </xf>
    <xf numFmtId="0" fontId="14" fillId="3" borderId="5" xfId="0" applyFont="1" applyFill="1" applyBorder="1" applyAlignment="1">
      <alignment horizontal="left" vertical="center" wrapText="1"/>
    </xf>
    <xf numFmtId="2" fontId="11" fillId="5" borderId="8" xfId="0" applyNumberFormat="1" applyFont="1" applyFill="1" applyBorder="1" applyAlignment="1">
      <alignment horizontal="right" vertical="center" wrapText="1"/>
    </xf>
    <xf numFmtId="2" fontId="11" fillId="6" borderId="8" xfId="0" applyNumberFormat="1" applyFont="1" applyFill="1" applyBorder="1" applyAlignment="1">
      <alignment horizontal="right" vertical="center" wrapText="1"/>
    </xf>
    <xf numFmtId="38" fontId="11" fillId="0" borderId="8" xfId="3" applyFont="1" applyFill="1" applyBorder="1" applyAlignment="1">
      <alignment horizontal="right" vertical="center" wrapText="1"/>
    </xf>
    <xf numFmtId="38" fontId="11" fillId="5" borderId="8" xfId="3" applyFont="1" applyFill="1" applyBorder="1" applyAlignment="1">
      <alignment horizontal="right" vertical="center" wrapText="1"/>
    </xf>
    <xf numFmtId="38" fontId="11" fillId="6" borderId="8" xfId="3" applyFont="1" applyFill="1" applyBorder="1" applyAlignment="1">
      <alignment horizontal="right" vertical="center" wrapText="1"/>
    </xf>
    <xf numFmtId="0" fontId="13" fillId="0" borderId="0" xfId="0" applyFont="1" applyAlignment="1">
      <alignment vertical="center" wrapText="1"/>
    </xf>
    <xf numFmtId="3" fontId="8" fillId="0" borderId="7" xfId="0" applyNumberFormat="1" applyFont="1" applyBorder="1" applyAlignment="1">
      <alignment horizontal="right" vertical="center" wrapText="1"/>
    </xf>
    <xf numFmtId="181" fontId="8" fillId="0" borderId="3" xfId="0" applyNumberFormat="1" applyFont="1" applyBorder="1" applyAlignment="1">
      <alignment horizontal="right" vertical="center" wrapText="1"/>
    </xf>
    <xf numFmtId="177" fontId="11" fillId="5" borderId="8" xfId="0" applyNumberFormat="1" applyFont="1" applyFill="1" applyBorder="1" applyAlignment="1">
      <alignment horizontal="right" vertical="center" wrapText="1"/>
    </xf>
    <xf numFmtId="0" fontId="11" fillId="6" borderId="7" xfId="0" applyFont="1" applyFill="1" applyBorder="1" applyAlignment="1">
      <alignment horizontal="right" vertical="center" wrapText="1"/>
    </xf>
    <xf numFmtId="0" fontId="11" fillId="0" borderId="3" xfId="0" applyFont="1" applyBorder="1" applyAlignment="1">
      <alignment horizontal="right" vertical="center" wrapText="1"/>
    </xf>
    <xf numFmtId="3" fontId="8" fillId="0" borderId="3" xfId="0" applyNumberFormat="1" applyFont="1" applyBorder="1" applyAlignment="1">
      <alignment horizontal="right" vertical="center" wrapText="1"/>
    </xf>
    <xf numFmtId="3" fontId="20" fillId="0" borderId="3" xfId="0" applyNumberFormat="1" applyFont="1" applyBorder="1" applyAlignment="1">
      <alignment horizontal="right" vertical="center" wrapText="1"/>
    </xf>
    <xf numFmtId="3" fontId="8" fillId="0" borderId="6" xfId="0" applyNumberFormat="1" applyFont="1" applyBorder="1" applyAlignment="1">
      <alignment horizontal="right" vertical="center" wrapText="1"/>
    </xf>
    <xf numFmtId="177" fontId="11" fillId="6" borderId="8" xfId="0" applyNumberFormat="1" applyFont="1" applyFill="1" applyBorder="1" applyAlignment="1">
      <alignment horizontal="right" vertical="center" wrapText="1"/>
    </xf>
    <xf numFmtId="38" fontId="1" fillId="0" borderId="0" xfId="3" applyFont="1">
      <alignment vertical="center"/>
    </xf>
    <xf numFmtId="176" fontId="11" fillId="6" borderId="8" xfId="0" applyNumberFormat="1" applyFont="1" applyFill="1" applyBorder="1" applyAlignment="1">
      <alignment horizontal="right" vertical="center" wrapText="1"/>
    </xf>
    <xf numFmtId="3" fontId="11" fillId="6" borderId="6" xfId="0" applyNumberFormat="1" applyFont="1" applyFill="1" applyBorder="1" applyAlignment="1">
      <alignment horizontal="right" vertical="center" wrapText="1"/>
    </xf>
    <xf numFmtId="177" fontId="11" fillId="0" borderId="3" xfId="0" applyNumberFormat="1" applyFont="1" applyBorder="1" applyAlignment="1">
      <alignment horizontal="right" vertical="center" wrapText="1"/>
    </xf>
    <xf numFmtId="3" fontId="11" fillId="0" borderId="6" xfId="0" applyNumberFormat="1" applyFont="1" applyBorder="1" applyAlignment="1">
      <alignment horizontal="right" vertical="center" wrapText="1"/>
    </xf>
    <xf numFmtId="3" fontId="11" fillId="0" borderId="7" xfId="0" applyNumberFormat="1" applyFont="1" applyBorder="1" applyAlignment="1">
      <alignment horizontal="right" vertical="center" wrapText="1"/>
    </xf>
    <xf numFmtId="182" fontId="11" fillId="0" borderId="8" xfId="0" applyNumberFormat="1" applyFont="1" applyBorder="1" applyAlignment="1">
      <alignment horizontal="right" vertical="center" wrapText="1"/>
    </xf>
    <xf numFmtId="177" fontId="11" fillId="0" borderId="8" xfId="0" applyNumberFormat="1" applyFont="1" applyBorder="1" applyAlignment="1">
      <alignment horizontal="right" vertical="center" wrapText="1"/>
    </xf>
    <xf numFmtId="181" fontId="11" fillId="0" borderId="6" xfId="0" applyNumberFormat="1" applyFont="1" applyBorder="1" applyAlignment="1">
      <alignment vertical="center" wrapText="1"/>
    </xf>
    <xf numFmtId="181" fontId="11" fillId="0" borderId="6" xfId="0" applyNumberFormat="1" applyFont="1" applyBorder="1">
      <alignment vertical="center"/>
    </xf>
    <xf numFmtId="0" fontId="11" fillId="0" borderId="7" xfId="0" applyFont="1" applyBorder="1" applyAlignment="1">
      <alignment horizontal="right" vertical="center" wrapText="1"/>
    </xf>
    <xf numFmtId="0" fontId="11" fillId="0" borderId="6" xfId="0" applyFont="1" applyBorder="1" applyAlignment="1">
      <alignment horizontal="right" vertical="center" wrapText="1"/>
    </xf>
    <xf numFmtId="0" fontId="11" fillId="0" borderId="8" xfId="0" applyFont="1" applyBorder="1" applyAlignment="1">
      <alignment horizontal="right" vertical="center" wrapText="1"/>
    </xf>
    <xf numFmtId="176" fontId="11" fillId="0" borderId="8" xfId="0" applyNumberFormat="1" applyFont="1" applyBorder="1" applyAlignment="1">
      <alignment horizontal="right" vertical="center" wrapText="1"/>
    </xf>
    <xf numFmtId="2" fontId="11" fillId="0" borderId="8" xfId="0" applyNumberFormat="1" applyFont="1" applyBorder="1" applyAlignment="1">
      <alignment horizontal="right" vertical="center" wrapText="1"/>
    </xf>
    <xf numFmtId="3" fontId="0" fillId="0" borderId="0" xfId="0" applyNumberFormat="1">
      <alignment vertical="center"/>
    </xf>
    <xf numFmtId="38" fontId="0" fillId="0" borderId="0" xfId="0" applyNumberFormat="1">
      <alignment vertical="center"/>
    </xf>
    <xf numFmtId="49" fontId="15" fillId="2" borderId="11" xfId="0" applyNumberFormat="1" applyFont="1" applyFill="1" applyBorder="1" applyAlignment="1">
      <alignment horizontal="center" vertical="center" wrapText="1"/>
    </xf>
    <xf numFmtId="49" fontId="5" fillId="2" borderId="11" xfId="0" applyNumberFormat="1" applyFont="1" applyFill="1" applyBorder="1" applyAlignment="1">
      <alignment horizontal="center" vertical="center" wrapText="1"/>
    </xf>
    <xf numFmtId="9" fontId="18" fillId="0" borderId="13" xfId="1" applyFont="1" applyFill="1" applyBorder="1" applyAlignment="1">
      <alignment horizontal="center" vertical="center" wrapText="1"/>
    </xf>
    <xf numFmtId="178" fontId="18" fillId="0" borderId="13" xfId="3" applyNumberFormat="1" applyFont="1" applyFill="1" applyBorder="1" applyAlignment="1">
      <alignment horizontal="right" vertical="center" wrapText="1"/>
    </xf>
    <xf numFmtId="178" fontId="18" fillId="6" borderId="13" xfId="3" applyNumberFormat="1" applyFont="1" applyFill="1" applyBorder="1" applyAlignment="1">
      <alignment horizontal="right" vertical="center" wrapText="1"/>
    </xf>
    <xf numFmtId="38" fontId="18" fillId="6" borderId="9" xfId="3" applyFont="1" applyFill="1" applyBorder="1" applyAlignment="1">
      <alignment horizontal="right" vertical="center" wrapText="1"/>
    </xf>
    <xf numFmtId="38" fontId="18" fillId="0" borderId="13" xfId="3" applyFont="1" applyFill="1" applyBorder="1" applyAlignment="1">
      <alignment horizontal="right" vertical="center" wrapText="1"/>
    </xf>
    <xf numFmtId="38" fontId="18" fillId="6" borderId="13" xfId="3" applyFont="1" applyFill="1" applyBorder="1" applyAlignment="1">
      <alignment horizontal="right" vertical="center" wrapText="1"/>
    </xf>
    <xf numFmtId="0" fontId="0" fillId="0" borderId="0" xfId="0" applyAlignment="1">
      <alignment vertical="center" wrapText="1"/>
    </xf>
    <xf numFmtId="178" fontId="18" fillId="6" borderId="15" xfId="3" applyNumberFormat="1" applyFont="1" applyFill="1" applyBorder="1" applyAlignment="1">
      <alignment horizontal="right" vertical="center" wrapText="1"/>
    </xf>
    <xf numFmtId="183" fontId="1" fillId="0" borderId="0" xfId="0" applyNumberFormat="1" applyFont="1">
      <alignment vertical="center"/>
    </xf>
    <xf numFmtId="3" fontId="8" fillId="5" borderId="7" xfId="0" applyNumberFormat="1" applyFont="1" applyFill="1" applyBorder="1" applyAlignment="1">
      <alignment horizontal="right" vertical="center" wrapText="1"/>
    </xf>
    <xf numFmtId="3" fontId="8" fillId="5" borderId="6" xfId="0" applyNumberFormat="1" applyFont="1" applyFill="1" applyBorder="1" applyAlignment="1">
      <alignment horizontal="right" vertical="center" wrapText="1"/>
    </xf>
    <xf numFmtId="181" fontId="8" fillId="5" borderId="3" xfId="0" applyNumberFormat="1" applyFont="1" applyFill="1" applyBorder="1" applyAlignment="1">
      <alignment horizontal="right" vertical="center" wrapText="1"/>
    </xf>
    <xf numFmtId="49" fontId="15" fillId="2" borderId="1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15" fillId="2" borderId="12" xfId="0" applyNumberFormat="1" applyFont="1" applyFill="1" applyBorder="1" applyAlignment="1">
      <alignment horizontal="center" vertical="center" wrapText="1"/>
    </xf>
    <xf numFmtId="40" fontId="11" fillId="0" borderId="7" xfId="3" applyNumberFormat="1" applyFont="1" applyFill="1" applyBorder="1" applyAlignment="1">
      <alignment horizontal="right" vertical="center" wrapText="1"/>
    </xf>
    <xf numFmtId="40" fontId="0" fillId="0" borderId="8" xfId="0" applyNumberFormat="1" applyBorder="1" applyAlignment="1">
      <alignment horizontal="right" vertical="center" wrapText="1"/>
    </xf>
    <xf numFmtId="178" fontId="11" fillId="6" borderId="7" xfId="3" applyNumberFormat="1" applyFont="1" applyFill="1" applyBorder="1" applyAlignment="1">
      <alignment horizontal="right" vertical="center" wrapText="1"/>
    </xf>
    <xf numFmtId="0" fontId="0" fillId="6" borderId="8" xfId="0" applyFill="1" applyBorder="1" applyAlignment="1">
      <alignment horizontal="right" vertical="center" wrapText="1"/>
    </xf>
    <xf numFmtId="38" fontId="11" fillId="0" borderId="7" xfId="3" applyFont="1" applyFill="1" applyBorder="1" applyAlignment="1">
      <alignment horizontal="right" vertical="center" wrapText="1"/>
    </xf>
    <xf numFmtId="38" fontId="0" fillId="0" borderId="8" xfId="0" applyNumberFormat="1" applyBorder="1" applyAlignment="1">
      <alignment horizontal="right" vertical="center" wrapText="1"/>
    </xf>
    <xf numFmtId="40" fontId="11" fillId="0" borderId="8" xfId="3" applyNumberFormat="1" applyFont="1" applyFill="1" applyBorder="1" applyAlignment="1">
      <alignment horizontal="right" vertical="center" wrapText="1"/>
    </xf>
    <xf numFmtId="178" fontId="11" fillId="0" borderId="7" xfId="3" applyNumberFormat="1" applyFont="1" applyFill="1" applyBorder="1" applyAlignment="1">
      <alignment horizontal="right" vertical="center" wrapText="1"/>
    </xf>
    <xf numFmtId="0" fontId="0" fillId="0" borderId="8" xfId="0" applyBorder="1" applyAlignment="1">
      <alignment horizontal="right" vertical="center" wrapText="1"/>
    </xf>
    <xf numFmtId="40" fontId="11" fillId="6" borderId="7" xfId="3" applyNumberFormat="1" applyFont="1" applyFill="1" applyBorder="1" applyAlignment="1">
      <alignment horizontal="right" vertical="center" wrapText="1"/>
    </xf>
    <xf numFmtId="40" fontId="0" fillId="6" borderId="8" xfId="0" applyNumberFormat="1" applyFill="1" applyBorder="1" applyAlignment="1">
      <alignment horizontal="right" vertical="center" wrapText="1"/>
    </xf>
    <xf numFmtId="38" fontId="11" fillId="6" borderId="7" xfId="3" applyFont="1" applyFill="1" applyBorder="1" applyAlignment="1">
      <alignment horizontal="right" vertical="center" wrapText="1"/>
    </xf>
    <xf numFmtId="38" fontId="0" fillId="6" borderId="8" xfId="0" applyNumberFormat="1" applyFill="1" applyBorder="1" applyAlignment="1">
      <alignment horizontal="right"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3" xfId="0" applyFont="1" applyFill="1" applyBorder="1" applyAlignment="1">
      <alignment horizontal="left" vertical="center" wrapText="1"/>
    </xf>
    <xf numFmtId="3" fontId="11" fillId="6" borderId="7" xfId="0" applyNumberFormat="1" applyFont="1" applyFill="1" applyBorder="1" applyAlignment="1">
      <alignment horizontal="right" vertical="center" wrapText="1"/>
    </xf>
    <xf numFmtId="3" fontId="11" fillId="5" borderId="7" xfId="0" applyNumberFormat="1" applyFont="1" applyFill="1" applyBorder="1" applyAlignment="1">
      <alignment horizontal="right" vertical="center" wrapText="1"/>
    </xf>
    <xf numFmtId="0" fontId="0" fillId="5" borderId="8" xfId="0" applyFill="1" applyBorder="1" applyAlignment="1">
      <alignment horizontal="right" vertical="center" wrapText="1"/>
    </xf>
    <xf numFmtId="3" fontId="11" fillId="0" borderId="7" xfId="0" applyNumberFormat="1" applyFont="1" applyBorder="1" applyAlignment="1">
      <alignment horizontal="right" vertical="center" wrapText="1"/>
    </xf>
    <xf numFmtId="182" fontId="11" fillId="6" borderId="7" xfId="0" applyNumberFormat="1" applyFont="1" applyFill="1" applyBorder="1" applyAlignment="1">
      <alignment horizontal="right" vertical="center" wrapText="1"/>
    </xf>
    <xf numFmtId="182" fontId="0" fillId="6" borderId="8" xfId="0" applyNumberFormat="1" applyFill="1" applyBorder="1" applyAlignment="1">
      <alignment horizontal="right" vertical="center" wrapText="1"/>
    </xf>
    <xf numFmtId="182" fontId="11" fillId="0" borderId="7" xfId="0" applyNumberFormat="1" applyFont="1" applyBorder="1" applyAlignment="1">
      <alignment horizontal="right" vertical="center" wrapText="1"/>
    </xf>
    <xf numFmtId="182" fontId="0" fillId="0" borderId="8" xfId="0" applyNumberFormat="1" applyBorder="1" applyAlignment="1">
      <alignment horizontal="right" vertical="center" wrapText="1"/>
    </xf>
    <xf numFmtId="0" fontId="14" fillId="2" borderId="3" xfId="0" applyFont="1" applyFill="1" applyBorder="1" applyAlignment="1">
      <alignment horizontal="left" vertical="center"/>
    </xf>
    <xf numFmtId="0" fontId="14" fillId="3" borderId="14"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9"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14" fillId="3" borderId="7" xfId="0" applyFont="1" applyFill="1" applyBorder="1" applyAlignment="1">
      <alignment horizontal="left" vertical="center" wrapText="1"/>
    </xf>
    <xf numFmtId="0" fontId="16" fillId="3" borderId="16" xfId="0" applyFont="1" applyFill="1" applyBorder="1" applyAlignment="1">
      <alignment horizontal="left" vertical="center" wrapText="1"/>
    </xf>
    <xf numFmtId="0" fontId="16" fillId="3" borderId="10"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3" fillId="0" borderId="0" xfId="0" applyFont="1" applyAlignment="1">
      <alignment vertical="center" wrapText="1"/>
    </xf>
    <xf numFmtId="0" fontId="18" fillId="0" borderId="3" xfId="0" applyFont="1" applyBorder="1" applyAlignment="1">
      <alignment horizontal="center" vertical="center" wrapText="1"/>
    </xf>
    <xf numFmtId="0" fontId="14" fillId="2" borderId="3" xfId="0" applyFont="1" applyFill="1" applyBorder="1" applyAlignment="1">
      <alignment horizontal="center" vertical="center" wrapText="1"/>
    </xf>
    <xf numFmtId="184" fontId="18" fillId="6" borderId="3" xfId="0" applyNumberFormat="1" applyFont="1" applyFill="1" applyBorder="1" applyAlignment="1">
      <alignment horizontal="center" vertical="center" wrapText="1"/>
    </xf>
    <xf numFmtId="9" fontId="21" fillId="6" borderId="15" xfId="1" applyFont="1" applyFill="1" applyBorder="1" applyAlignment="1">
      <alignment horizontal="center" vertical="center" wrapText="1"/>
    </xf>
    <xf numFmtId="9" fontId="18" fillId="6" borderId="13" xfId="1" applyFont="1" applyFill="1" applyBorder="1" applyAlignment="1">
      <alignment horizontal="center" vertical="center" wrapText="1"/>
    </xf>
  </cellXfs>
  <cellStyles count="18">
    <cellStyle name="パーセント" xfId="1" builtinId="5"/>
    <cellStyle name="パーセント 2" xfId="2" xr:uid="{00000000-0005-0000-0000-000001000000}"/>
    <cellStyle name="桁区切り" xfId="3" builtinId="6"/>
    <cellStyle name="桁区切り 2" xfId="4" xr:uid="{00000000-0005-0000-0000-000003000000}"/>
    <cellStyle name="合計" xfId="5" xr:uid="{00000000-0005-0000-0000-000004000000}"/>
    <cellStyle name="二重合計" xfId="6" xr:uid="{00000000-0005-0000-0000-000005000000}"/>
    <cellStyle name="日付MMDDYY" xfId="7" xr:uid="{00000000-0005-0000-0000-000006000000}"/>
    <cellStyle name="日付SpellOut" xfId="8" xr:uid="{00000000-0005-0000-0000-000007000000}"/>
    <cellStyle name="標準" xfId="0" builtinId="0"/>
    <cellStyle name="標準 10" xfId="9" xr:uid="{00000000-0005-0000-0000-000009000000}"/>
    <cellStyle name="標準 2" xfId="10" xr:uid="{00000000-0005-0000-0000-00000A000000}"/>
    <cellStyle name="標準 3" xfId="11" xr:uid="{00000000-0005-0000-0000-00000B000000}"/>
    <cellStyle name="標準 4" xfId="12" xr:uid="{00000000-0005-0000-0000-00000C000000}"/>
    <cellStyle name="標準 5" xfId="13" xr:uid="{00000000-0005-0000-0000-00000D000000}"/>
    <cellStyle name="標準 6" xfId="14" xr:uid="{00000000-0005-0000-0000-00000E000000}"/>
    <cellStyle name="標準 7" xfId="15" xr:uid="{00000000-0005-0000-0000-00000F000000}"/>
    <cellStyle name="標準 8" xfId="16" xr:uid="{00000000-0005-0000-0000-000010000000}"/>
    <cellStyle name="標準 9" xfId="17" xr:uid="{00000000-0005-0000-0000-00001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292100</xdr:colOff>
      <xdr:row>0</xdr:row>
      <xdr:rowOff>6350</xdr:rowOff>
    </xdr:to>
    <xdr:pic>
      <xdr:nvPicPr>
        <xdr:cNvPr id="129003" name="Picture 2" descr="spacer">
          <a:extLst>
            <a:ext uri="{FF2B5EF4-FFF2-40B4-BE49-F238E27FC236}">
              <a16:creationId xmlns:a16="http://schemas.microsoft.com/office/drawing/2014/main" id="{41CAE48D-2D4A-9D48-B21E-1E89C37BEF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29004" name="Picture 3" descr="spacer">
          <a:extLst>
            <a:ext uri="{FF2B5EF4-FFF2-40B4-BE49-F238E27FC236}">
              <a16:creationId xmlns:a16="http://schemas.microsoft.com/office/drawing/2014/main" id="{9E9EB3F2-54B3-5DB6-6E73-CF47697F8D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29005" name="Picture 4" descr="spacer">
          <a:extLst>
            <a:ext uri="{FF2B5EF4-FFF2-40B4-BE49-F238E27FC236}">
              <a16:creationId xmlns:a16="http://schemas.microsoft.com/office/drawing/2014/main" id="{6812963F-E63E-5484-AA6A-B1173D3252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29006" name="Picture 6" descr="spacer">
          <a:extLst>
            <a:ext uri="{FF2B5EF4-FFF2-40B4-BE49-F238E27FC236}">
              <a16:creationId xmlns:a16="http://schemas.microsoft.com/office/drawing/2014/main" id="{23EFA32C-43A9-EBE6-DFFF-2776D17005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29007" name="Picture 5" descr="spacer">
          <a:extLst>
            <a:ext uri="{FF2B5EF4-FFF2-40B4-BE49-F238E27FC236}">
              <a16:creationId xmlns:a16="http://schemas.microsoft.com/office/drawing/2014/main" id="{6E14F3C5-E925-0D97-4F7C-60ED350D8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29008" name="Picture 6" descr="spacer">
          <a:extLst>
            <a:ext uri="{FF2B5EF4-FFF2-40B4-BE49-F238E27FC236}">
              <a16:creationId xmlns:a16="http://schemas.microsoft.com/office/drawing/2014/main" id="{005F8C35-9FBA-6BE2-6635-86A91CEEE6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29009" name="Picture 1" descr="spacer">
          <a:extLst>
            <a:ext uri="{FF2B5EF4-FFF2-40B4-BE49-F238E27FC236}">
              <a16:creationId xmlns:a16="http://schemas.microsoft.com/office/drawing/2014/main" id="{962E3F44-4C33-E6EE-F25E-4128147443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29010" name="Picture 3" descr="spacer">
          <a:extLst>
            <a:ext uri="{FF2B5EF4-FFF2-40B4-BE49-F238E27FC236}">
              <a16:creationId xmlns:a16="http://schemas.microsoft.com/office/drawing/2014/main" id="{5A5D3D41-482F-7A88-1346-129223454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29011" name="Picture 4" descr="spacer">
          <a:extLst>
            <a:ext uri="{FF2B5EF4-FFF2-40B4-BE49-F238E27FC236}">
              <a16:creationId xmlns:a16="http://schemas.microsoft.com/office/drawing/2014/main" id="{91A447D6-BD8A-E2BA-08B9-35239B1424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29012" name="Picture 5" descr="spacer">
          <a:extLst>
            <a:ext uri="{FF2B5EF4-FFF2-40B4-BE49-F238E27FC236}">
              <a16:creationId xmlns:a16="http://schemas.microsoft.com/office/drawing/2014/main" id="{66C71EE8-D57D-2263-1CAC-65D7DA4154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29013" name="Picture 6" descr="spacer">
          <a:extLst>
            <a:ext uri="{FF2B5EF4-FFF2-40B4-BE49-F238E27FC236}">
              <a16:creationId xmlns:a16="http://schemas.microsoft.com/office/drawing/2014/main" id="{F11C3752-D03B-6FCA-BACA-4DF83E4866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29014" name="Picture 1" descr="spacer">
          <a:extLst>
            <a:ext uri="{FF2B5EF4-FFF2-40B4-BE49-F238E27FC236}">
              <a16:creationId xmlns:a16="http://schemas.microsoft.com/office/drawing/2014/main" id="{529F481E-9FD6-DC4C-A93F-6C4294AA22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29015" name="Picture 2" descr="spacer">
          <a:extLst>
            <a:ext uri="{FF2B5EF4-FFF2-40B4-BE49-F238E27FC236}">
              <a16:creationId xmlns:a16="http://schemas.microsoft.com/office/drawing/2014/main" id="{7398EB34-B557-9A2B-7363-4947266D9D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29016" name="Picture 3" descr="spacer">
          <a:extLst>
            <a:ext uri="{FF2B5EF4-FFF2-40B4-BE49-F238E27FC236}">
              <a16:creationId xmlns:a16="http://schemas.microsoft.com/office/drawing/2014/main" id="{F4B5703F-6BF1-6499-F5F3-A70B5FB70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29017" name="Picture 4" descr="spacer">
          <a:extLst>
            <a:ext uri="{FF2B5EF4-FFF2-40B4-BE49-F238E27FC236}">
              <a16:creationId xmlns:a16="http://schemas.microsoft.com/office/drawing/2014/main" id="{75587DC8-84F7-065A-EC4D-76BCD3D47A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29018" name="Picture 5" descr="spacer">
          <a:extLst>
            <a:ext uri="{FF2B5EF4-FFF2-40B4-BE49-F238E27FC236}">
              <a16:creationId xmlns:a16="http://schemas.microsoft.com/office/drawing/2014/main" id="{A7DFF88B-6C4A-7849-1227-80272F05FD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29019" name="Picture 2" descr="spacer">
          <a:extLst>
            <a:ext uri="{FF2B5EF4-FFF2-40B4-BE49-F238E27FC236}">
              <a16:creationId xmlns:a16="http://schemas.microsoft.com/office/drawing/2014/main" id="{1CDDD9A3-9D78-F850-C7E1-04F41B41D1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29020" name="Picture 3" descr="spacer">
          <a:extLst>
            <a:ext uri="{FF2B5EF4-FFF2-40B4-BE49-F238E27FC236}">
              <a16:creationId xmlns:a16="http://schemas.microsoft.com/office/drawing/2014/main" id="{BFBE6362-D4E8-30A4-A9D9-9C29214FD8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29021" name="Picture 4" descr="spacer">
          <a:extLst>
            <a:ext uri="{FF2B5EF4-FFF2-40B4-BE49-F238E27FC236}">
              <a16:creationId xmlns:a16="http://schemas.microsoft.com/office/drawing/2014/main" id="{9778757B-6421-6965-C43B-50F7C30059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29022" name="Picture 5" descr="spacer">
          <a:extLst>
            <a:ext uri="{FF2B5EF4-FFF2-40B4-BE49-F238E27FC236}">
              <a16:creationId xmlns:a16="http://schemas.microsoft.com/office/drawing/2014/main" id="{298425D2-DCD0-1E82-B506-1517579C22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29023" name="Picture 6" descr="spacer">
          <a:extLst>
            <a:ext uri="{FF2B5EF4-FFF2-40B4-BE49-F238E27FC236}">
              <a16:creationId xmlns:a16="http://schemas.microsoft.com/office/drawing/2014/main" id="{C601002D-994B-ADE7-CC60-3CAA3B7C7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31072" name="Picture 5" descr="spacer">
          <a:extLst>
            <a:ext uri="{FF2B5EF4-FFF2-40B4-BE49-F238E27FC236}">
              <a16:creationId xmlns:a16="http://schemas.microsoft.com/office/drawing/2014/main" id="{74395BB3-1A03-7318-4751-2073635647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31073" name="Picture 6" descr="spacer">
          <a:extLst>
            <a:ext uri="{FF2B5EF4-FFF2-40B4-BE49-F238E27FC236}">
              <a16:creationId xmlns:a16="http://schemas.microsoft.com/office/drawing/2014/main" id="{4AF320E8-6710-E60C-C443-C2196A2F6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31074" name="Picture 1" descr="spacer">
          <a:extLst>
            <a:ext uri="{FF2B5EF4-FFF2-40B4-BE49-F238E27FC236}">
              <a16:creationId xmlns:a16="http://schemas.microsoft.com/office/drawing/2014/main" id="{80815F38-E952-D636-161B-D89432B3F2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31075" name="Picture 2" descr="spacer">
          <a:extLst>
            <a:ext uri="{FF2B5EF4-FFF2-40B4-BE49-F238E27FC236}">
              <a16:creationId xmlns:a16="http://schemas.microsoft.com/office/drawing/2014/main" id="{98DB0647-E815-568D-66C2-431CCB967E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31076" name="Picture 3" descr="spacer">
          <a:extLst>
            <a:ext uri="{FF2B5EF4-FFF2-40B4-BE49-F238E27FC236}">
              <a16:creationId xmlns:a16="http://schemas.microsoft.com/office/drawing/2014/main" id="{7986C1E6-AA4B-3186-816B-F542F9E1E6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31077" name="Picture 4" descr="spacer">
          <a:extLst>
            <a:ext uri="{FF2B5EF4-FFF2-40B4-BE49-F238E27FC236}">
              <a16:creationId xmlns:a16="http://schemas.microsoft.com/office/drawing/2014/main" id="{3DE64379-90AD-F20C-19D2-EBEBA5DE3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31078" name="Picture 5" descr="spacer">
          <a:extLst>
            <a:ext uri="{FF2B5EF4-FFF2-40B4-BE49-F238E27FC236}">
              <a16:creationId xmlns:a16="http://schemas.microsoft.com/office/drawing/2014/main" id="{43D6C000-7FF1-6C5D-51A5-F93478C1F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31079" name="Picture 6" descr="spacer">
          <a:extLst>
            <a:ext uri="{FF2B5EF4-FFF2-40B4-BE49-F238E27FC236}">
              <a16:creationId xmlns:a16="http://schemas.microsoft.com/office/drawing/2014/main" id="{6C37D47A-D354-5876-FAD4-C0D860C0ED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31080" name="Picture 5" descr="spacer">
          <a:extLst>
            <a:ext uri="{FF2B5EF4-FFF2-40B4-BE49-F238E27FC236}">
              <a16:creationId xmlns:a16="http://schemas.microsoft.com/office/drawing/2014/main" id="{D63E56E8-F9F6-9E66-FAA7-8EA6E321FC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31081" name="Picture 6" descr="spacer">
          <a:extLst>
            <a:ext uri="{FF2B5EF4-FFF2-40B4-BE49-F238E27FC236}">
              <a16:creationId xmlns:a16="http://schemas.microsoft.com/office/drawing/2014/main" id="{DA45BCFE-F675-29EB-18FF-D83F5DCB3B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292100</xdr:colOff>
      <xdr:row>0</xdr:row>
      <xdr:rowOff>6350</xdr:rowOff>
    </xdr:to>
    <xdr:pic>
      <xdr:nvPicPr>
        <xdr:cNvPr id="131082" name="Picture 1" descr="spacer">
          <a:extLst>
            <a:ext uri="{FF2B5EF4-FFF2-40B4-BE49-F238E27FC236}">
              <a16:creationId xmlns:a16="http://schemas.microsoft.com/office/drawing/2014/main" id="{5F68F665-B4DF-632B-7E4B-60A935F6B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292100</xdr:colOff>
      <xdr:row>10</xdr:row>
      <xdr:rowOff>6350</xdr:rowOff>
    </xdr:to>
    <xdr:pic>
      <xdr:nvPicPr>
        <xdr:cNvPr id="131084" name="Picture 2" descr="spacer">
          <a:extLst>
            <a:ext uri="{FF2B5EF4-FFF2-40B4-BE49-F238E27FC236}">
              <a16:creationId xmlns:a16="http://schemas.microsoft.com/office/drawing/2014/main" id="{3E7AFEC9-D279-D491-6997-FE7A2D3AEA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100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292100</xdr:colOff>
      <xdr:row>10</xdr:row>
      <xdr:rowOff>6350</xdr:rowOff>
    </xdr:to>
    <xdr:pic>
      <xdr:nvPicPr>
        <xdr:cNvPr id="131085" name="Picture 3" descr="spacer">
          <a:extLst>
            <a:ext uri="{FF2B5EF4-FFF2-40B4-BE49-F238E27FC236}">
              <a16:creationId xmlns:a16="http://schemas.microsoft.com/office/drawing/2014/main" id="{91242FC1-530A-429E-88E6-A14FE7AB07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100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292100</xdr:colOff>
      <xdr:row>10</xdr:row>
      <xdr:rowOff>6350</xdr:rowOff>
    </xdr:to>
    <xdr:pic>
      <xdr:nvPicPr>
        <xdr:cNvPr id="131086" name="Picture 4" descr="spacer">
          <a:extLst>
            <a:ext uri="{FF2B5EF4-FFF2-40B4-BE49-F238E27FC236}">
              <a16:creationId xmlns:a16="http://schemas.microsoft.com/office/drawing/2014/main" id="{BA6385CF-EDFB-0A77-C19D-E5711835F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100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xdr:row>
      <xdr:rowOff>0</xdr:rowOff>
    </xdr:from>
    <xdr:to>
      <xdr:col>0</xdr:col>
      <xdr:colOff>292100</xdr:colOff>
      <xdr:row>11</xdr:row>
      <xdr:rowOff>6350</xdr:rowOff>
    </xdr:to>
    <xdr:pic>
      <xdr:nvPicPr>
        <xdr:cNvPr id="131087" name="Picture 6" descr="spacer">
          <a:extLst>
            <a:ext uri="{FF2B5EF4-FFF2-40B4-BE49-F238E27FC236}">
              <a16:creationId xmlns:a16="http://schemas.microsoft.com/office/drawing/2014/main" id="{19E61770-829C-67C5-90B7-CB119EF4B6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1610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292100</xdr:colOff>
      <xdr:row>10</xdr:row>
      <xdr:rowOff>6350</xdr:rowOff>
    </xdr:to>
    <xdr:pic>
      <xdr:nvPicPr>
        <xdr:cNvPr id="131088" name="Picture 5" descr="spacer">
          <a:extLst>
            <a:ext uri="{FF2B5EF4-FFF2-40B4-BE49-F238E27FC236}">
              <a16:creationId xmlns:a16="http://schemas.microsoft.com/office/drawing/2014/main" id="{146F803C-D4BF-99EE-25D8-BB85067E9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100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292100</xdr:colOff>
      <xdr:row>10</xdr:row>
      <xdr:rowOff>6350</xdr:rowOff>
    </xdr:to>
    <xdr:pic>
      <xdr:nvPicPr>
        <xdr:cNvPr id="131089" name="Picture 6" descr="spacer">
          <a:extLst>
            <a:ext uri="{FF2B5EF4-FFF2-40B4-BE49-F238E27FC236}">
              <a16:creationId xmlns:a16="http://schemas.microsoft.com/office/drawing/2014/main" id="{684C8A02-F0A5-DA4D-C301-9EA42F2489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100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292100</xdr:colOff>
      <xdr:row>12</xdr:row>
      <xdr:rowOff>6350</xdr:rowOff>
    </xdr:to>
    <xdr:pic>
      <xdr:nvPicPr>
        <xdr:cNvPr id="131090" name="Picture 3" descr="spacer">
          <a:extLst>
            <a:ext uri="{FF2B5EF4-FFF2-40B4-BE49-F238E27FC236}">
              <a16:creationId xmlns:a16="http://schemas.microsoft.com/office/drawing/2014/main" id="{1939AC59-C352-39B1-8C02-98A9A9D1A1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0185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292100</xdr:colOff>
      <xdr:row>10</xdr:row>
      <xdr:rowOff>6350</xdr:rowOff>
    </xdr:to>
    <xdr:pic>
      <xdr:nvPicPr>
        <xdr:cNvPr id="131091" name="Picture 5" descr="spacer">
          <a:extLst>
            <a:ext uri="{FF2B5EF4-FFF2-40B4-BE49-F238E27FC236}">
              <a16:creationId xmlns:a16="http://schemas.microsoft.com/office/drawing/2014/main" id="{E9B72C49-2E72-F9EA-47A5-0F67D6DE6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100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292100</xdr:colOff>
      <xdr:row>10</xdr:row>
      <xdr:rowOff>6350</xdr:rowOff>
    </xdr:to>
    <xdr:pic>
      <xdr:nvPicPr>
        <xdr:cNvPr id="131092" name="Picture 6" descr="spacer">
          <a:extLst>
            <a:ext uri="{FF2B5EF4-FFF2-40B4-BE49-F238E27FC236}">
              <a16:creationId xmlns:a16="http://schemas.microsoft.com/office/drawing/2014/main" id="{85D9A619-18B3-A7DB-276A-E20ED465D2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100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292100</xdr:colOff>
      <xdr:row>10</xdr:row>
      <xdr:rowOff>6350</xdr:rowOff>
    </xdr:to>
    <xdr:pic>
      <xdr:nvPicPr>
        <xdr:cNvPr id="131093" name="Picture 1" descr="spacer">
          <a:extLst>
            <a:ext uri="{FF2B5EF4-FFF2-40B4-BE49-F238E27FC236}">
              <a16:creationId xmlns:a16="http://schemas.microsoft.com/office/drawing/2014/main" id="{68DD4C2D-3E45-1493-C58D-7880E5FC1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100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292100</xdr:colOff>
      <xdr:row>10</xdr:row>
      <xdr:rowOff>6350</xdr:rowOff>
    </xdr:to>
    <xdr:pic>
      <xdr:nvPicPr>
        <xdr:cNvPr id="131094" name="Picture 2" descr="spacer">
          <a:extLst>
            <a:ext uri="{FF2B5EF4-FFF2-40B4-BE49-F238E27FC236}">
              <a16:creationId xmlns:a16="http://schemas.microsoft.com/office/drawing/2014/main" id="{25C7971C-6E61-BED1-9CED-366D0A2F3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100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292100</xdr:colOff>
      <xdr:row>10</xdr:row>
      <xdr:rowOff>6350</xdr:rowOff>
    </xdr:to>
    <xdr:pic>
      <xdr:nvPicPr>
        <xdr:cNvPr id="131095" name="Picture 3" descr="spacer">
          <a:extLst>
            <a:ext uri="{FF2B5EF4-FFF2-40B4-BE49-F238E27FC236}">
              <a16:creationId xmlns:a16="http://schemas.microsoft.com/office/drawing/2014/main" id="{F5E88580-E9B3-AE83-67CC-31254E2269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100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292100</xdr:colOff>
      <xdr:row>10</xdr:row>
      <xdr:rowOff>6350</xdr:rowOff>
    </xdr:to>
    <xdr:pic>
      <xdr:nvPicPr>
        <xdr:cNvPr id="131096" name="Picture 4" descr="spacer">
          <a:extLst>
            <a:ext uri="{FF2B5EF4-FFF2-40B4-BE49-F238E27FC236}">
              <a16:creationId xmlns:a16="http://schemas.microsoft.com/office/drawing/2014/main" id="{66319BAE-E737-36D5-A3C1-6E22A14955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100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0</xdr:col>
      <xdr:colOff>292100</xdr:colOff>
      <xdr:row>10</xdr:row>
      <xdr:rowOff>6350</xdr:rowOff>
    </xdr:to>
    <xdr:pic>
      <xdr:nvPicPr>
        <xdr:cNvPr id="131097" name="Picture 5" descr="spacer">
          <a:extLst>
            <a:ext uri="{FF2B5EF4-FFF2-40B4-BE49-F238E27FC236}">
              <a16:creationId xmlns:a16="http://schemas.microsoft.com/office/drawing/2014/main" id="{424606AA-40A3-388E-EB1E-E2DDD3FFC1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100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0</xdr:rowOff>
    </xdr:from>
    <xdr:to>
      <xdr:col>0</xdr:col>
      <xdr:colOff>292100</xdr:colOff>
      <xdr:row>2</xdr:row>
      <xdr:rowOff>6350</xdr:rowOff>
    </xdr:to>
    <xdr:pic>
      <xdr:nvPicPr>
        <xdr:cNvPr id="131098" name="Picture 2" descr="spacer">
          <a:extLst>
            <a:ext uri="{FF2B5EF4-FFF2-40B4-BE49-F238E27FC236}">
              <a16:creationId xmlns:a16="http://schemas.microsoft.com/office/drawing/2014/main" id="{A05FB8E0-F212-AEB0-3CA7-26E82A3FD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20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292100</xdr:colOff>
      <xdr:row>3</xdr:row>
      <xdr:rowOff>6350</xdr:rowOff>
    </xdr:to>
    <xdr:pic>
      <xdr:nvPicPr>
        <xdr:cNvPr id="131099" name="Picture 3" descr="spacer">
          <a:extLst>
            <a:ext uri="{FF2B5EF4-FFF2-40B4-BE49-F238E27FC236}">
              <a16:creationId xmlns:a16="http://schemas.microsoft.com/office/drawing/2014/main" id="{40F83471-FE97-E47F-BA4C-9807A5260A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530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292100</xdr:colOff>
      <xdr:row>3</xdr:row>
      <xdr:rowOff>6350</xdr:rowOff>
    </xdr:to>
    <xdr:pic>
      <xdr:nvPicPr>
        <xdr:cNvPr id="131100" name="Picture 4" descr="spacer">
          <a:extLst>
            <a:ext uri="{FF2B5EF4-FFF2-40B4-BE49-F238E27FC236}">
              <a16:creationId xmlns:a16="http://schemas.microsoft.com/office/drawing/2014/main" id="{4AE17A76-7DD2-691B-1A29-07C4A2DD20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530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292100</xdr:colOff>
      <xdr:row>3</xdr:row>
      <xdr:rowOff>6350</xdr:rowOff>
    </xdr:to>
    <xdr:pic>
      <xdr:nvPicPr>
        <xdr:cNvPr id="131101" name="Picture 5" descr="spacer">
          <a:extLst>
            <a:ext uri="{FF2B5EF4-FFF2-40B4-BE49-F238E27FC236}">
              <a16:creationId xmlns:a16="http://schemas.microsoft.com/office/drawing/2014/main" id="{8710EA66-7FA1-6C82-3172-9EC2E349D6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530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292100</xdr:colOff>
      <xdr:row>3</xdr:row>
      <xdr:rowOff>6350</xdr:rowOff>
    </xdr:to>
    <xdr:pic>
      <xdr:nvPicPr>
        <xdr:cNvPr id="131102" name="Picture 6" descr="spacer">
          <a:extLst>
            <a:ext uri="{FF2B5EF4-FFF2-40B4-BE49-F238E27FC236}">
              <a16:creationId xmlns:a16="http://schemas.microsoft.com/office/drawing/2014/main" id="{5304496A-F4EB-39B4-2148-30ECE375C8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530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292100</xdr:colOff>
      <xdr:row>3</xdr:row>
      <xdr:rowOff>6350</xdr:rowOff>
    </xdr:to>
    <xdr:pic>
      <xdr:nvPicPr>
        <xdr:cNvPr id="131103" name="Picture 3" descr="spacer">
          <a:extLst>
            <a:ext uri="{FF2B5EF4-FFF2-40B4-BE49-F238E27FC236}">
              <a16:creationId xmlns:a16="http://schemas.microsoft.com/office/drawing/2014/main" id="{7B97275E-6BB9-7823-0EE5-25B897B4FE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530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292100</xdr:colOff>
      <xdr:row>3</xdr:row>
      <xdr:rowOff>6350</xdr:rowOff>
    </xdr:to>
    <xdr:pic>
      <xdr:nvPicPr>
        <xdr:cNvPr id="131104" name="Picture 4" descr="spacer">
          <a:extLst>
            <a:ext uri="{FF2B5EF4-FFF2-40B4-BE49-F238E27FC236}">
              <a16:creationId xmlns:a16="http://schemas.microsoft.com/office/drawing/2014/main" id="{070E1942-1288-E1AC-E728-86BB320F9E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530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292100</xdr:colOff>
      <xdr:row>3</xdr:row>
      <xdr:rowOff>6350</xdr:rowOff>
    </xdr:to>
    <xdr:pic>
      <xdr:nvPicPr>
        <xdr:cNvPr id="131105" name="Picture 5" descr="spacer">
          <a:extLst>
            <a:ext uri="{FF2B5EF4-FFF2-40B4-BE49-F238E27FC236}">
              <a16:creationId xmlns:a16="http://schemas.microsoft.com/office/drawing/2014/main" id="{4A6AE066-3A09-B330-F650-8573DBAFCB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530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0</xdr:rowOff>
    </xdr:from>
    <xdr:to>
      <xdr:col>0</xdr:col>
      <xdr:colOff>292100</xdr:colOff>
      <xdr:row>20</xdr:row>
      <xdr:rowOff>6350</xdr:rowOff>
    </xdr:to>
    <xdr:pic>
      <xdr:nvPicPr>
        <xdr:cNvPr id="131106" name="Picture 6" descr="spacer">
          <a:extLst>
            <a:ext uri="{FF2B5EF4-FFF2-40B4-BE49-F238E27FC236}">
              <a16:creationId xmlns:a16="http://schemas.microsoft.com/office/drawing/2014/main" id="{7B912E21-1BDB-4785-E693-FDC33E8AD2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265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292100</xdr:colOff>
      <xdr:row>21</xdr:row>
      <xdr:rowOff>6350</xdr:rowOff>
    </xdr:to>
    <xdr:pic>
      <xdr:nvPicPr>
        <xdr:cNvPr id="131107" name="Picture 3" descr="spacer">
          <a:extLst>
            <a:ext uri="{FF2B5EF4-FFF2-40B4-BE49-F238E27FC236}">
              <a16:creationId xmlns:a16="http://schemas.microsoft.com/office/drawing/2014/main" id="{E64077C6-D7D1-5609-E430-94A6CED1D3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0840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xdr:row>
      <xdr:rowOff>0</xdr:rowOff>
    </xdr:from>
    <xdr:to>
      <xdr:col>0</xdr:col>
      <xdr:colOff>292100</xdr:colOff>
      <xdr:row>11</xdr:row>
      <xdr:rowOff>6350</xdr:rowOff>
    </xdr:to>
    <xdr:pic>
      <xdr:nvPicPr>
        <xdr:cNvPr id="131108" name="Picture 6" descr="spacer">
          <a:extLst>
            <a:ext uri="{FF2B5EF4-FFF2-40B4-BE49-F238E27FC236}">
              <a16:creationId xmlns:a16="http://schemas.microsoft.com/office/drawing/2014/main" id="{1F2073EA-5AF0-DE91-676B-92D1D529CD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1610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292100</xdr:colOff>
      <xdr:row>12</xdr:row>
      <xdr:rowOff>6350</xdr:rowOff>
    </xdr:to>
    <xdr:pic>
      <xdr:nvPicPr>
        <xdr:cNvPr id="131109" name="Picture 3" descr="spacer">
          <a:extLst>
            <a:ext uri="{FF2B5EF4-FFF2-40B4-BE49-F238E27FC236}">
              <a16:creationId xmlns:a16="http://schemas.microsoft.com/office/drawing/2014/main" id="{371AD851-100A-55D1-7F88-D843BA25B1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01850"/>
          <a:ext cx="2921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11</xdr:row>
      <xdr:rowOff>0</xdr:rowOff>
    </xdr:from>
    <xdr:ext cx="295275" cy="9525"/>
    <xdr:pic>
      <xdr:nvPicPr>
        <xdr:cNvPr id="2" name="Picture 6" descr="spacer">
          <a:extLst>
            <a:ext uri="{FF2B5EF4-FFF2-40B4-BE49-F238E27FC236}">
              <a16:creationId xmlns:a16="http://schemas.microsoft.com/office/drawing/2014/main" id="{426EF573-6323-417D-91F0-8C8301C4C8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62325"/>
          <a:ext cx="2952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12</xdr:row>
      <xdr:rowOff>0</xdr:rowOff>
    </xdr:from>
    <xdr:ext cx="295275" cy="9525"/>
    <xdr:pic>
      <xdr:nvPicPr>
        <xdr:cNvPr id="3" name="Picture 3" descr="spacer">
          <a:extLst>
            <a:ext uri="{FF2B5EF4-FFF2-40B4-BE49-F238E27FC236}">
              <a16:creationId xmlns:a16="http://schemas.microsoft.com/office/drawing/2014/main" id="{4D49D522-796E-44FB-849B-6E1B144C58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48075"/>
          <a:ext cx="2952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11</xdr:row>
      <xdr:rowOff>0</xdr:rowOff>
    </xdr:from>
    <xdr:ext cx="295275" cy="9525"/>
    <xdr:pic>
      <xdr:nvPicPr>
        <xdr:cNvPr id="4" name="Picture 6" descr="spacer">
          <a:extLst>
            <a:ext uri="{FF2B5EF4-FFF2-40B4-BE49-F238E27FC236}">
              <a16:creationId xmlns:a16="http://schemas.microsoft.com/office/drawing/2014/main" id="{B6D01AA8-8CBF-459E-BF61-95A43A7CB4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2650"/>
          <a:ext cx="2952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12</xdr:row>
      <xdr:rowOff>0</xdr:rowOff>
    </xdr:from>
    <xdr:ext cx="295275" cy="9525"/>
    <xdr:pic>
      <xdr:nvPicPr>
        <xdr:cNvPr id="5" name="Picture 3" descr="spacer">
          <a:extLst>
            <a:ext uri="{FF2B5EF4-FFF2-40B4-BE49-F238E27FC236}">
              <a16:creationId xmlns:a16="http://schemas.microsoft.com/office/drawing/2014/main" id="{13155412-EAE1-49F5-96D5-51F38AC142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08400"/>
          <a:ext cx="2952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6350</xdr:rowOff>
    </xdr:to>
    <xdr:pic>
      <xdr:nvPicPr>
        <xdr:cNvPr id="129670" name="Picture 2" descr="spacer">
          <a:extLst>
            <a:ext uri="{FF2B5EF4-FFF2-40B4-BE49-F238E27FC236}">
              <a16:creationId xmlns:a16="http://schemas.microsoft.com/office/drawing/2014/main" id="{E12653DA-9103-F877-2AD2-2B1C774D72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285750</xdr:colOff>
      <xdr:row>0</xdr:row>
      <xdr:rowOff>6350</xdr:rowOff>
    </xdr:to>
    <xdr:pic>
      <xdr:nvPicPr>
        <xdr:cNvPr id="129671" name="Picture 3" descr="spacer">
          <a:extLst>
            <a:ext uri="{FF2B5EF4-FFF2-40B4-BE49-F238E27FC236}">
              <a16:creationId xmlns:a16="http://schemas.microsoft.com/office/drawing/2014/main" id="{8CA0D137-FE9D-B300-A7DE-D47299B5B3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285750</xdr:colOff>
      <xdr:row>0</xdr:row>
      <xdr:rowOff>6350</xdr:rowOff>
    </xdr:to>
    <xdr:pic>
      <xdr:nvPicPr>
        <xdr:cNvPr id="129672" name="Picture 4" descr="spacer">
          <a:extLst>
            <a:ext uri="{FF2B5EF4-FFF2-40B4-BE49-F238E27FC236}">
              <a16:creationId xmlns:a16="http://schemas.microsoft.com/office/drawing/2014/main" id="{54F5F557-AF73-DDC7-DDD0-3B57714FF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285750</xdr:colOff>
      <xdr:row>0</xdr:row>
      <xdr:rowOff>6350</xdr:rowOff>
    </xdr:to>
    <xdr:pic>
      <xdr:nvPicPr>
        <xdr:cNvPr id="129673" name="Picture 5" descr="spacer">
          <a:extLst>
            <a:ext uri="{FF2B5EF4-FFF2-40B4-BE49-F238E27FC236}">
              <a16:creationId xmlns:a16="http://schemas.microsoft.com/office/drawing/2014/main" id="{5DF3201E-F8D5-BAC8-E2DD-E3DFBA881C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285750</xdr:colOff>
      <xdr:row>0</xdr:row>
      <xdr:rowOff>6350</xdr:rowOff>
    </xdr:to>
    <xdr:pic>
      <xdr:nvPicPr>
        <xdr:cNvPr id="129674" name="Picture 6" descr="spacer">
          <a:extLst>
            <a:ext uri="{FF2B5EF4-FFF2-40B4-BE49-F238E27FC236}">
              <a16:creationId xmlns:a16="http://schemas.microsoft.com/office/drawing/2014/main" id="{9F4B2DEA-346D-4390-1FDF-7637253D79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285750</xdr:colOff>
      <xdr:row>0</xdr:row>
      <xdr:rowOff>6350</xdr:rowOff>
    </xdr:to>
    <xdr:pic>
      <xdr:nvPicPr>
        <xdr:cNvPr id="129675" name="Picture 5" descr="spacer">
          <a:extLst>
            <a:ext uri="{FF2B5EF4-FFF2-40B4-BE49-F238E27FC236}">
              <a16:creationId xmlns:a16="http://schemas.microsoft.com/office/drawing/2014/main" id="{A373C71D-2AA4-B67E-5E14-5B7D418874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285750</xdr:colOff>
      <xdr:row>0</xdr:row>
      <xdr:rowOff>6350</xdr:rowOff>
    </xdr:to>
    <xdr:pic>
      <xdr:nvPicPr>
        <xdr:cNvPr id="129676" name="Picture 6" descr="spacer">
          <a:extLst>
            <a:ext uri="{FF2B5EF4-FFF2-40B4-BE49-F238E27FC236}">
              <a16:creationId xmlns:a16="http://schemas.microsoft.com/office/drawing/2014/main" id="{27765F95-1583-EF6B-88E9-7BBF6725A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285750</xdr:colOff>
      <xdr:row>0</xdr:row>
      <xdr:rowOff>6350</xdr:rowOff>
    </xdr:to>
    <xdr:pic>
      <xdr:nvPicPr>
        <xdr:cNvPr id="129677" name="Picture 5" descr="spacer">
          <a:extLst>
            <a:ext uri="{FF2B5EF4-FFF2-40B4-BE49-F238E27FC236}">
              <a16:creationId xmlns:a16="http://schemas.microsoft.com/office/drawing/2014/main" id="{39EDFC90-510B-5461-C713-43DD4FF710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285750</xdr:colOff>
      <xdr:row>0</xdr:row>
      <xdr:rowOff>6350</xdr:rowOff>
    </xdr:to>
    <xdr:pic>
      <xdr:nvPicPr>
        <xdr:cNvPr id="129678" name="Picture 6" descr="spacer">
          <a:extLst>
            <a:ext uri="{FF2B5EF4-FFF2-40B4-BE49-F238E27FC236}">
              <a16:creationId xmlns:a16="http://schemas.microsoft.com/office/drawing/2014/main" id="{2AACC252-17C4-25D2-B664-253F3E1521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285750</xdr:colOff>
      <xdr:row>0</xdr:row>
      <xdr:rowOff>6350</xdr:rowOff>
    </xdr:to>
    <xdr:pic>
      <xdr:nvPicPr>
        <xdr:cNvPr id="129679" name="Picture 2" descr="spacer">
          <a:extLst>
            <a:ext uri="{FF2B5EF4-FFF2-40B4-BE49-F238E27FC236}">
              <a16:creationId xmlns:a16="http://schemas.microsoft.com/office/drawing/2014/main" id="{6888293E-E05B-B981-DA41-2582F19115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285750</xdr:colOff>
      <xdr:row>0</xdr:row>
      <xdr:rowOff>6350</xdr:rowOff>
    </xdr:to>
    <xdr:pic>
      <xdr:nvPicPr>
        <xdr:cNvPr id="129680" name="Picture 3" descr="spacer">
          <a:extLst>
            <a:ext uri="{FF2B5EF4-FFF2-40B4-BE49-F238E27FC236}">
              <a16:creationId xmlns:a16="http://schemas.microsoft.com/office/drawing/2014/main" id="{1E5F731F-D326-C25A-09E0-AC4B0C7DB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285750</xdr:colOff>
      <xdr:row>0</xdr:row>
      <xdr:rowOff>6350</xdr:rowOff>
    </xdr:to>
    <xdr:pic>
      <xdr:nvPicPr>
        <xdr:cNvPr id="129681" name="Picture 4" descr="spacer">
          <a:extLst>
            <a:ext uri="{FF2B5EF4-FFF2-40B4-BE49-F238E27FC236}">
              <a16:creationId xmlns:a16="http://schemas.microsoft.com/office/drawing/2014/main" id="{2402A449-FF24-BD5F-5239-B6A5EA4BED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285750</xdr:colOff>
      <xdr:row>0</xdr:row>
      <xdr:rowOff>6350</xdr:rowOff>
    </xdr:to>
    <xdr:pic>
      <xdr:nvPicPr>
        <xdr:cNvPr id="129682" name="Picture 5" descr="spacer">
          <a:extLst>
            <a:ext uri="{FF2B5EF4-FFF2-40B4-BE49-F238E27FC236}">
              <a16:creationId xmlns:a16="http://schemas.microsoft.com/office/drawing/2014/main" id="{B3A27CBD-81A8-3E25-9E78-3E5564C7BC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285750</xdr:colOff>
      <xdr:row>0</xdr:row>
      <xdr:rowOff>6350</xdr:rowOff>
    </xdr:to>
    <xdr:pic>
      <xdr:nvPicPr>
        <xdr:cNvPr id="129683" name="Picture 6" descr="spacer">
          <a:extLst>
            <a:ext uri="{FF2B5EF4-FFF2-40B4-BE49-F238E27FC236}">
              <a16:creationId xmlns:a16="http://schemas.microsoft.com/office/drawing/2014/main" id="{53713373-D3E3-0D81-F947-20A0D8B07A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285750</xdr:colOff>
      <xdr:row>0</xdr:row>
      <xdr:rowOff>6350</xdr:rowOff>
    </xdr:to>
    <xdr:pic>
      <xdr:nvPicPr>
        <xdr:cNvPr id="129684" name="Picture 5" descr="spacer">
          <a:extLst>
            <a:ext uri="{FF2B5EF4-FFF2-40B4-BE49-F238E27FC236}">
              <a16:creationId xmlns:a16="http://schemas.microsoft.com/office/drawing/2014/main" id="{32E144C6-E7E1-2C13-A2F6-276356776C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285750</xdr:colOff>
      <xdr:row>0</xdr:row>
      <xdr:rowOff>6350</xdr:rowOff>
    </xdr:to>
    <xdr:pic>
      <xdr:nvPicPr>
        <xdr:cNvPr id="129685" name="Picture 6" descr="spacer">
          <a:extLst>
            <a:ext uri="{FF2B5EF4-FFF2-40B4-BE49-F238E27FC236}">
              <a16:creationId xmlns:a16="http://schemas.microsoft.com/office/drawing/2014/main" id="{76AA3F94-35D7-976C-AF8A-87AFBD5120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xdr:row>
      <xdr:rowOff>0</xdr:rowOff>
    </xdr:from>
    <xdr:to>
      <xdr:col>0</xdr:col>
      <xdr:colOff>285750</xdr:colOff>
      <xdr:row>11</xdr:row>
      <xdr:rowOff>6350</xdr:rowOff>
    </xdr:to>
    <xdr:pic>
      <xdr:nvPicPr>
        <xdr:cNvPr id="129686" name="Picture 2" descr="spacer">
          <a:extLst>
            <a:ext uri="{FF2B5EF4-FFF2-40B4-BE49-F238E27FC236}">
              <a16:creationId xmlns:a16="http://schemas.microsoft.com/office/drawing/2014/main" id="{5BABE29C-97AA-339B-03A9-C598C8D516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1610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xdr:row>
      <xdr:rowOff>0</xdr:rowOff>
    </xdr:from>
    <xdr:to>
      <xdr:col>0</xdr:col>
      <xdr:colOff>285750</xdr:colOff>
      <xdr:row>11</xdr:row>
      <xdr:rowOff>6350</xdr:rowOff>
    </xdr:to>
    <xdr:pic>
      <xdr:nvPicPr>
        <xdr:cNvPr id="129687" name="Picture 3" descr="spacer">
          <a:extLst>
            <a:ext uri="{FF2B5EF4-FFF2-40B4-BE49-F238E27FC236}">
              <a16:creationId xmlns:a16="http://schemas.microsoft.com/office/drawing/2014/main" id="{D61ECB3B-80D7-DBDC-840E-EFBA9C296E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1610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xdr:row>
      <xdr:rowOff>0</xdr:rowOff>
    </xdr:from>
    <xdr:to>
      <xdr:col>0</xdr:col>
      <xdr:colOff>285750</xdr:colOff>
      <xdr:row>11</xdr:row>
      <xdr:rowOff>6350</xdr:rowOff>
    </xdr:to>
    <xdr:pic>
      <xdr:nvPicPr>
        <xdr:cNvPr id="129688" name="Picture 4" descr="spacer">
          <a:extLst>
            <a:ext uri="{FF2B5EF4-FFF2-40B4-BE49-F238E27FC236}">
              <a16:creationId xmlns:a16="http://schemas.microsoft.com/office/drawing/2014/main" id="{12373ADD-A720-A56F-4DEF-9C6C9BDFB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1610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285750</xdr:colOff>
      <xdr:row>14</xdr:row>
      <xdr:rowOff>6350</xdr:rowOff>
    </xdr:to>
    <xdr:pic>
      <xdr:nvPicPr>
        <xdr:cNvPr id="129689" name="Picture 5" descr="spacer">
          <a:extLst>
            <a:ext uri="{FF2B5EF4-FFF2-40B4-BE49-F238E27FC236}">
              <a16:creationId xmlns:a16="http://schemas.microsoft.com/office/drawing/2014/main" id="{F1AC0736-A75F-88F0-EBCD-B6BE61E3F2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3205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285750</xdr:colOff>
      <xdr:row>14</xdr:row>
      <xdr:rowOff>6350</xdr:rowOff>
    </xdr:to>
    <xdr:pic>
      <xdr:nvPicPr>
        <xdr:cNvPr id="129690" name="Picture 6" descr="spacer">
          <a:extLst>
            <a:ext uri="{FF2B5EF4-FFF2-40B4-BE49-F238E27FC236}">
              <a16:creationId xmlns:a16="http://schemas.microsoft.com/office/drawing/2014/main" id="{DD910350-27E2-D01B-FC37-E59BCA5AC2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3205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xdr:row>
      <xdr:rowOff>0</xdr:rowOff>
    </xdr:from>
    <xdr:to>
      <xdr:col>0</xdr:col>
      <xdr:colOff>285750</xdr:colOff>
      <xdr:row>11</xdr:row>
      <xdr:rowOff>6350</xdr:rowOff>
    </xdr:to>
    <xdr:pic>
      <xdr:nvPicPr>
        <xdr:cNvPr id="129691" name="Picture 5" descr="spacer">
          <a:extLst>
            <a:ext uri="{FF2B5EF4-FFF2-40B4-BE49-F238E27FC236}">
              <a16:creationId xmlns:a16="http://schemas.microsoft.com/office/drawing/2014/main" id="{A537E81D-77DC-BEF9-B2ED-FF62BCA3B8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1610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xdr:row>
      <xdr:rowOff>0</xdr:rowOff>
    </xdr:from>
    <xdr:to>
      <xdr:col>0</xdr:col>
      <xdr:colOff>285750</xdr:colOff>
      <xdr:row>11</xdr:row>
      <xdr:rowOff>6350</xdr:rowOff>
    </xdr:to>
    <xdr:pic>
      <xdr:nvPicPr>
        <xdr:cNvPr id="129692" name="Picture 6" descr="spacer">
          <a:extLst>
            <a:ext uri="{FF2B5EF4-FFF2-40B4-BE49-F238E27FC236}">
              <a16:creationId xmlns:a16="http://schemas.microsoft.com/office/drawing/2014/main" id="{5C5B8805-846A-8016-DAB9-63F834D1CC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1610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xdr:row>
      <xdr:rowOff>0</xdr:rowOff>
    </xdr:from>
    <xdr:to>
      <xdr:col>0</xdr:col>
      <xdr:colOff>285750</xdr:colOff>
      <xdr:row>11</xdr:row>
      <xdr:rowOff>6350</xdr:rowOff>
    </xdr:to>
    <xdr:pic>
      <xdr:nvPicPr>
        <xdr:cNvPr id="129693" name="Picture 5" descr="spacer">
          <a:extLst>
            <a:ext uri="{FF2B5EF4-FFF2-40B4-BE49-F238E27FC236}">
              <a16:creationId xmlns:a16="http://schemas.microsoft.com/office/drawing/2014/main" id="{B079397D-88C4-008E-609B-D042AAC81B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1610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xdr:row>
      <xdr:rowOff>0</xdr:rowOff>
    </xdr:from>
    <xdr:to>
      <xdr:col>0</xdr:col>
      <xdr:colOff>285750</xdr:colOff>
      <xdr:row>11</xdr:row>
      <xdr:rowOff>6350</xdr:rowOff>
    </xdr:to>
    <xdr:pic>
      <xdr:nvPicPr>
        <xdr:cNvPr id="129694" name="Picture 6" descr="spacer">
          <a:extLst>
            <a:ext uri="{FF2B5EF4-FFF2-40B4-BE49-F238E27FC236}">
              <a16:creationId xmlns:a16="http://schemas.microsoft.com/office/drawing/2014/main" id="{0562D9D2-94FC-512E-0A6B-44A6865C1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1610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0</xdr:rowOff>
    </xdr:from>
    <xdr:to>
      <xdr:col>0</xdr:col>
      <xdr:colOff>285750</xdr:colOff>
      <xdr:row>2</xdr:row>
      <xdr:rowOff>6350</xdr:rowOff>
    </xdr:to>
    <xdr:pic>
      <xdr:nvPicPr>
        <xdr:cNvPr id="129695" name="Picture 2" descr="spacer">
          <a:extLst>
            <a:ext uri="{FF2B5EF4-FFF2-40B4-BE49-F238E27FC236}">
              <a16:creationId xmlns:a16="http://schemas.microsoft.com/office/drawing/2014/main" id="{F2566AA6-C063-488F-01E0-CCA7CE2FAF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20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285750</xdr:colOff>
      <xdr:row>4</xdr:row>
      <xdr:rowOff>6350</xdr:rowOff>
    </xdr:to>
    <xdr:pic>
      <xdr:nvPicPr>
        <xdr:cNvPr id="129696" name="Picture 3" descr="spacer">
          <a:extLst>
            <a:ext uri="{FF2B5EF4-FFF2-40B4-BE49-F238E27FC236}">
              <a16:creationId xmlns:a16="http://schemas.microsoft.com/office/drawing/2014/main" id="{A05CBD0C-803D-6621-5426-5A68E291A8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040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285750</xdr:colOff>
      <xdr:row>4</xdr:row>
      <xdr:rowOff>6350</xdr:rowOff>
    </xdr:to>
    <xdr:pic>
      <xdr:nvPicPr>
        <xdr:cNvPr id="129697" name="Picture 4" descr="spacer">
          <a:extLst>
            <a:ext uri="{FF2B5EF4-FFF2-40B4-BE49-F238E27FC236}">
              <a16:creationId xmlns:a16="http://schemas.microsoft.com/office/drawing/2014/main" id="{79E8716B-92B7-FE75-EDA3-FEF071177C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040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285750</xdr:colOff>
      <xdr:row>4</xdr:row>
      <xdr:rowOff>6350</xdr:rowOff>
    </xdr:to>
    <xdr:pic>
      <xdr:nvPicPr>
        <xdr:cNvPr id="129698" name="Picture 5" descr="spacer">
          <a:extLst>
            <a:ext uri="{FF2B5EF4-FFF2-40B4-BE49-F238E27FC236}">
              <a16:creationId xmlns:a16="http://schemas.microsoft.com/office/drawing/2014/main" id="{755AA027-ADEB-3302-66ED-7EC6ED3A4D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040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285750</xdr:colOff>
      <xdr:row>4</xdr:row>
      <xdr:rowOff>6350</xdr:rowOff>
    </xdr:to>
    <xdr:pic>
      <xdr:nvPicPr>
        <xdr:cNvPr id="129699" name="Picture 6" descr="spacer">
          <a:extLst>
            <a:ext uri="{FF2B5EF4-FFF2-40B4-BE49-F238E27FC236}">
              <a16:creationId xmlns:a16="http://schemas.microsoft.com/office/drawing/2014/main" id="{6D512A46-A470-41F7-3780-0D66BFCDFD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040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285750</xdr:colOff>
      <xdr:row>4</xdr:row>
      <xdr:rowOff>6350</xdr:rowOff>
    </xdr:to>
    <xdr:pic>
      <xdr:nvPicPr>
        <xdr:cNvPr id="129700" name="Picture 5" descr="spacer">
          <a:extLst>
            <a:ext uri="{FF2B5EF4-FFF2-40B4-BE49-F238E27FC236}">
              <a16:creationId xmlns:a16="http://schemas.microsoft.com/office/drawing/2014/main" id="{6C770DF8-2468-463C-1A44-5FD911C579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040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285750</xdr:colOff>
      <xdr:row>4</xdr:row>
      <xdr:rowOff>6350</xdr:rowOff>
    </xdr:to>
    <xdr:pic>
      <xdr:nvPicPr>
        <xdr:cNvPr id="129701" name="Picture 6" descr="spacer">
          <a:extLst>
            <a:ext uri="{FF2B5EF4-FFF2-40B4-BE49-F238E27FC236}">
              <a16:creationId xmlns:a16="http://schemas.microsoft.com/office/drawing/2014/main" id="{E6D4BE18-BD78-CA62-3D10-67DF509A65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040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285750</xdr:colOff>
      <xdr:row>24</xdr:row>
      <xdr:rowOff>6350</xdr:rowOff>
    </xdr:to>
    <xdr:pic>
      <xdr:nvPicPr>
        <xdr:cNvPr id="129702" name="Picture 5" descr="spacer">
          <a:extLst>
            <a:ext uri="{FF2B5EF4-FFF2-40B4-BE49-F238E27FC236}">
              <a16:creationId xmlns:a16="http://schemas.microsoft.com/office/drawing/2014/main" id="{C4D7F25E-1BA7-5BCB-0D05-56CD37C2A8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370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285750</xdr:colOff>
      <xdr:row>24</xdr:row>
      <xdr:rowOff>6350</xdr:rowOff>
    </xdr:to>
    <xdr:pic>
      <xdr:nvPicPr>
        <xdr:cNvPr id="129703" name="Picture 6" descr="spacer">
          <a:extLst>
            <a:ext uri="{FF2B5EF4-FFF2-40B4-BE49-F238E27FC236}">
              <a16:creationId xmlns:a16="http://schemas.microsoft.com/office/drawing/2014/main" id="{95586C4F-D695-5770-2984-5130198C6B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370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285750</xdr:colOff>
      <xdr:row>14</xdr:row>
      <xdr:rowOff>6350</xdr:rowOff>
    </xdr:to>
    <xdr:pic>
      <xdr:nvPicPr>
        <xdr:cNvPr id="129704" name="Picture 5" descr="spacer">
          <a:extLst>
            <a:ext uri="{FF2B5EF4-FFF2-40B4-BE49-F238E27FC236}">
              <a16:creationId xmlns:a16="http://schemas.microsoft.com/office/drawing/2014/main" id="{981546EF-4EF7-869F-1E1C-30D0D10F4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3205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285750</xdr:colOff>
      <xdr:row>14</xdr:row>
      <xdr:rowOff>6350</xdr:rowOff>
    </xdr:to>
    <xdr:pic>
      <xdr:nvPicPr>
        <xdr:cNvPr id="129705" name="Picture 6" descr="spacer">
          <a:extLst>
            <a:ext uri="{FF2B5EF4-FFF2-40B4-BE49-F238E27FC236}">
              <a16:creationId xmlns:a16="http://schemas.microsoft.com/office/drawing/2014/main" id="{CFF8C443-B4E8-C613-7244-BE1438BF2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3205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285750</xdr:colOff>
      <xdr:row>14</xdr:row>
      <xdr:rowOff>6350</xdr:rowOff>
    </xdr:to>
    <xdr:pic>
      <xdr:nvPicPr>
        <xdr:cNvPr id="129706" name="Picture 5" descr="spacer">
          <a:extLst>
            <a:ext uri="{FF2B5EF4-FFF2-40B4-BE49-F238E27FC236}">
              <a16:creationId xmlns:a16="http://schemas.microsoft.com/office/drawing/2014/main" id="{2F19038F-2BCA-0C0D-0CDE-05B58AA2D7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3205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285750</xdr:colOff>
      <xdr:row>14</xdr:row>
      <xdr:rowOff>6350</xdr:rowOff>
    </xdr:to>
    <xdr:pic>
      <xdr:nvPicPr>
        <xdr:cNvPr id="129707" name="Picture 6" descr="spacer">
          <a:extLst>
            <a:ext uri="{FF2B5EF4-FFF2-40B4-BE49-F238E27FC236}">
              <a16:creationId xmlns:a16="http://schemas.microsoft.com/office/drawing/2014/main" id="{20DC8B40-7859-E930-9921-03FAF7B9AD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3205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14</xdr:row>
      <xdr:rowOff>0</xdr:rowOff>
    </xdr:from>
    <xdr:ext cx="285750" cy="9525"/>
    <xdr:pic>
      <xdr:nvPicPr>
        <xdr:cNvPr id="2" name="Picture 5" descr="spacer">
          <a:extLst>
            <a:ext uri="{FF2B5EF4-FFF2-40B4-BE49-F238E27FC236}">
              <a16:creationId xmlns:a16="http://schemas.microsoft.com/office/drawing/2014/main" id="{7D345ADB-CEC9-4318-8128-D265C363DC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3850"/>
          <a:ext cx="2857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14</xdr:row>
      <xdr:rowOff>0</xdr:rowOff>
    </xdr:from>
    <xdr:ext cx="285750" cy="9525"/>
    <xdr:pic>
      <xdr:nvPicPr>
        <xdr:cNvPr id="3" name="Picture 6" descr="spacer">
          <a:extLst>
            <a:ext uri="{FF2B5EF4-FFF2-40B4-BE49-F238E27FC236}">
              <a16:creationId xmlns:a16="http://schemas.microsoft.com/office/drawing/2014/main" id="{8116C11E-7DDB-4715-9AB5-C28A864C02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3850"/>
          <a:ext cx="2857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14</xdr:row>
      <xdr:rowOff>0</xdr:rowOff>
    </xdr:from>
    <xdr:ext cx="285750" cy="9525"/>
    <xdr:pic>
      <xdr:nvPicPr>
        <xdr:cNvPr id="4" name="Picture 5" descr="spacer">
          <a:extLst>
            <a:ext uri="{FF2B5EF4-FFF2-40B4-BE49-F238E27FC236}">
              <a16:creationId xmlns:a16="http://schemas.microsoft.com/office/drawing/2014/main" id="{1F0B0A85-8654-4737-A75A-EBF6B05135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3700"/>
          <a:ext cx="2857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14</xdr:row>
      <xdr:rowOff>0</xdr:rowOff>
    </xdr:from>
    <xdr:ext cx="285750" cy="9525"/>
    <xdr:pic>
      <xdr:nvPicPr>
        <xdr:cNvPr id="5" name="Picture 6" descr="spacer">
          <a:extLst>
            <a:ext uri="{FF2B5EF4-FFF2-40B4-BE49-F238E27FC236}">
              <a16:creationId xmlns:a16="http://schemas.microsoft.com/office/drawing/2014/main" id="{86DB4161-8925-4314-B745-6182AD6ED1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03700"/>
          <a:ext cx="2857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285750</xdr:colOff>
      <xdr:row>4</xdr:row>
      <xdr:rowOff>6350</xdr:rowOff>
    </xdr:to>
    <xdr:pic>
      <xdr:nvPicPr>
        <xdr:cNvPr id="130082" name="Picture 4" descr="spacer">
          <a:extLst>
            <a:ext uri="{FF2B5EF4-FFF2-40B4-BE49-F238E27FC236}">
              <a16:creationId xmlns:a16="http://schemas.microsoft.com/office/drawing/2014/main" id="{F4515DE6-372A-B611-E714-C6E6C96708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120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0</xdr:rowOff>
    </xdr:from>
    <xdr:to>
      <xdr:col>0</xdr:col>
      <xdr:colOff>285750</xdr:colOff>
      <xdr:row>7</xdr:row>
      <xdr:rowOff>6350</xdr:rowOff>
    </xdr:to>
    <xdr:pic>
      <xdr:nvPicPr>
        <xdr:cNvPr id="130083" name="Picture 4" descr="spacer">
          <a:extLst>
            <a:ext uri="{FF2B5EF4-FFF2-40B4-BE49-F238E27FC236}">
              <a16:creationId xmlns:a16="http://schemas.microsoft.com/office/drawing/2014/main" id="{08F664D1-CBC5-F3F8-C3D4-652D8E3DB1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2700"/>
          <a:ext cx="285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15"/>
  <sheetViews>
    <sheetView showGridLines="0" view="pageBreakPreview" zoomScaleNormal="100" zoomScaleSheetLayoutView="100" workbookViewId="0"/>
  </sheetViews>
  <sheetFormatPr defaultColWidth="9" defaultRowHeight="12.95"/>
  <cols>
    <col min="1" max="1" width="28.140625" style="19" customWidth="1"/>
    <col min="2" max="2" width="9.140625" style="19" bestFit="1" customWidth="1"/>
    <col min="3" max="16384" width="9" style="19"/>
  </cols>
  <sheetData>
    <row r="1" spans="1:6">
      <c r="A1" s="2" t="s">
        <v>0</v>
      </c>
    </row>
    <row r="2" spans="1:6">
      <c r="A2"/>
      <c r="B2" s="106" t="s">
        <v>1</v>
      </c>
      <c r="C2" s="120" t="s">
        <v>2</v>
      </c>
      <c r="D2" s="121"/>
      <c r="E2" s="121"/>
      <c r="F2" s="122"/>
    </row>
    <row r="3" spans="1:6" ht="15" customHeight="1">
      <c r="A3" s="46" t="s">
        <v>3</v>
      </c>
      <c r="B3" s="45" t="s">
        <v>4</v>
      </c>
      <c r="C3" s="45" t="s">
        <v>5</v>
      </c>
      <c r="D3" s="45" t="s">
        <v>6</v>
      </c>
      <c r="E3" s="45" t="s">
        <v>7</v>
      </c>
      <c r="F3" s="45" t="s">
        <v>8</v>
      </c>
    </row>
    <row r="4" spans="1:6" ht="15" customHeight="1">
      <c r="A4" s="40" t="s">
        <v>9</v>
      </c>
      <c r="B4" s="12">
        <v>1479008</v>
      </c>
      <c r="C4" s="12">
        <v>1902124</v>
      </c>
      <c r="D4" s="12">
        <v>2180817</v>
      </c>
      <c r="E4" s="12">
        <v>2103876</v>
      </c>
      <c r="F4" s="14">
        <v>2204806</v>
      </c>
    </row>
    <row r="5" spans="1:6" ht="15" customHeight="1">
      <c r="A5" s="40" t="s">
        <v>10</v>
      </c>
      <c r="B5" s="12">
        <v>1044690</v>
      </c>
      <c r="C5" s="12">
        <v>1338276</v>
      </c>
      <c r="D5" s="12">
        <v>1596295</v>
      </c>
      <c r="E5" s="12">
        <v>1500858</v>
      </c>
      <c r="F5" s="14">
        <v>1516764</v>
      </c>
    </row>
    <row r="6" spans="1:6" ht="15" customHeight="1">
      <c r="A6" s="47" t="s">
        <v>11</v>
      </c>
      <c r="B6" s="15">
        <f>B5/B4*100</f>
        <v>70.634506371838427</v>
      </c>
      <c r="C6" s="15">
        <f>C5/C4*100</f>
        <v>70.356927308629722</v>
      </c>
      <c r="D6" s="92">
        <f>D5/D4*100</f>
        <v>73.197109156797652</v>
      </c>
      <c r="E6" s="92">
        <f>E5/E4*100</f>
        <v>71.337759449701409</v>
      </c>
      <c r="F6" s="35">
        <f>F5/F4*100</f>
        <v>68.793535576372705</v>
      </c>
    </row>
    <row r="7" spans="1:6" ht="15" customHeight="1">
      <c r="A7" s="40" t="s">
        <v>12</v>
      </c>
      <c r="B7" s="12">
        <v>317302</v>
      </c>
      <c r="C7" s="12">
        <v>410568</v>
      </c>
      <c r="D7" s="12">
        <v>434803</v>
      </c>
      <c r="E7" s="12">
        <v>452520</v>
      </c>
      <c r="F7" s="14">
        <v>494029</v>
      </c>
    </row>
    <row r="8" spans="1:6" ht="15" customHeight="1">
      <c r="A8" s="47" t="s">
        <v>11</v>
      </c>
      <c r="B8" s="15">
        <f>B7/B4*100</f>
        <v>21.453704104372662</v>
      </c>
      <c r="C8" s="15">
        <f>C7/C4*100</f>
        <v>21.58471266857471</v>
      </c>
      <c r="D8" s="92">
        <f>D7/D4*100</f>
        <v>19.937619708577106</v>
      </c>
      <c r="E8" s="92">
        <f>E7/E4*100</f>
        <v>21.508872195889872</v>
      </c>
      <c r="F8" s="35">
        <f>F7/F4*100</f>
        <v>22.406914712677668</v>
      </c>
    </row>
    <row r="9" spans="1:6" ht="15" customHeight="1">
      <c r="A9" s="40" t="s">
        <v>13</v>
      </c>
      <c r="B9" s="12">
        <v>111535</v>
      </c>
      <c r="C9" s="12">
        <v>166775</v>
      </c>
      <c r="D9" s="12">
        <v>168827</v>
      </c>
      <c r="E9" s="12">
        <v>172893</v>
      </c>
      <c r="F9" s="14">
        <v>224192</v>
      </c>
    </row>
    <row r="10" spans="1:6" ht="15" customHeight="1">
      <c r="A10" s="47" t="s">
        <v>14</v>
      </c>
      <c r="B10" s="15">
        <f>B9/B4*100</f>
        <v>7.5412032930180226</v>
      </c>
      <c r="C10" s="15">
        <f>C9/C4*100</f>
        <v>8.7678300678609808</v>
      </c>
      <c r="D10" s="92">
        <f>D9/D4*100</f>
        <v>7.7414565275307377</v>
      </c>
      <c r="E10" s="92">
        <f>E9/E4*100</f>
        <v>8.2178322296561213</v>
      </c>
      <c r="F10" s="35">
        <f>F9/F4*100</f>
        <v>10.168332270503617</v>
      </c>
    </row>
    <row r="11" spans="1:6" ht="15" customHeight="1">
      <c r="A11" s="40" t="s">
        <v>15</v>
      </c>
      <c r="B11" s="12">
        <v>121904</v>
      </c>
      <c r="C11" s="12">
        <v>172490</v>
      </c>
      <c r="D11" s="12">
        <v>167219</v>
      </c>
      <c r="E11" s="12">
        <v>179241</v>
      </c>
      <c r="F11" s="14">
        <v>237808</v>
      </c>
    </row>
    <row r="12" spans="1:6" ht="15" customHeight="1">
      <c r="A12" s="47" t="s">
        <v>16</v>
      </c>
      <c r="B12" s="15">
        <f>B11/B4*100</f>
        <v>8.2422813128799852</v>
      </c>
      <c r="C12" s="15">
        <f>C11/C4*100</f>
        <v>9.0682836660491102</v>
      </c>
      <c r="D12" s="92">
        <f>D11/D4*100</f>
        <v>7.6677226929173798</v>
      </c>
      <c r="E12" s="92">
        <f>E11/E4*100</f>
        <v>8.519561038768444</v>
      </c>
      <c r="F12" s="35">
        <f>F11/F4*100</f>
        <v>10.785892273515222</v>
      </c>
    </row>
    <row r="13" spans="1:6" ht="15" customHeight="1">
      <c r="A13" s="40" t="s">
        <v>17</v>
      </c>
      <c r="B13" s="16">
        <v>79340</v>
      </c>
      <c r="C13" s="16">
        <v>131298</v>
      </c>
      <c r="D13" s="16">
        <v>114187</v>
      </c>
      <c r="E13" s="16">
        <v>124687</v>
      </c>
      <c r="F13" s="34">
        <v>167161</v>
      </c>
    </row>
    <row r="14" spans="1:6" ht="15" customHeight="1">
      <c r="A14" s="47" t="s">
        <v>18</v>
      </c>
      <c r="B14" s="15">
        <f>B13/B4*100</f>
        <v>5.3644064129470568</v>
      </c>
      <c r="C14" s="15">
        <f>C13/C4*100</f>
        <v>6.9027045555389659</v>
      </c>
      <c r="D14" s="92">
        <f>D13/D4*100</f>
        <v>5.2359734906688642</v>
      </c>
      <c r="E14" s="92">
        <f>E13/E4*100</f>
        <v>5.9265374955558219</v>
      </c>
      <c r="F14" s="35">
        <f>F13/F4*100</f>
        <v>7.581664781391197</v>
      </c>
    </row>
    <row r="15" spans="1:6">
      <c r="A15" s="11"/>
    </row>
  </sheetData>
  <mergeCells count="1">
    <mergeCell ref="C2:F2"/>
  </mergeCells>
  <phoneticPr fontId="4"/>
  <pageMargins left="0.78740157480314965" right="0.78740157480314965" top="0.98425196850393704" bottom="0.98425196850393704" header="0.51181102362204722" footer="0.51181102362204722"/>
  <pageSetup paperSize="9" scale="92"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I11"/>
  <sheetViews>
    <sheetView showGridLines="0" tabSelected="1" view="pageBreakPreview" zoomScaleNormal="100" zoomScaleSheetLayoutView="100" workbookViewId="0">
      <selection activeCell="A12" sqref="A12"/>
    </sheetView>
  </sheetViews>
  <sheetFormatPr defaultRowHeight="12.95"/>
  <cols>
    <col min="1" max="1" width="17.140625" customWidth="1"/>
    <col min="2" max="3" width="11.5703125" customWidth="1"/>
    <col min="4" max="4" width="3.5703125" customWidth="1"/>
    <col min="5" max="5" width="11.140625" customWidth="1"/>
    <col min="6" max="6" width="3.5703125" customWidth="1"/>
    <col min="7" max="7" width="9.5703125" customWidth="1"/>
  </cols>
  <sheetData>
    <row r="1" spans="1:9">
      <c r="A1" s="53" t="s">
        <v>119</v>
      </c>
    </row>
    <row r="3" spans="1:9" ht="36.75" customHeight="1">
      <c r="A3" s="46" t="s">
        <v>120</v>
      </c>
      <c r="B3" s="164" t="s">
        <v>121</v>
      </c>
      <c r="C3" s="164"/>
      <c r="D3" s="164" t="s">
        <v>122</v>
      </c>
      <c r="E3" s="164"/>
      <c r="F3" s="164"/>
      <c r="G3" s="164"/>
      <c r="I3" s="114"/>
    </row>
    <row r="4" spans="1:9">
      <c r="A4" s="49" t="s">
        <v>9</v>
      </c>
      <c r="B4" s="112">
        <v>2204806</v>
      </c>
      <c r="C4" s="108" t="s">
        <v>123</v>
      </c>
      <c r="D4" s="111"/>
      <c r="E4" s="113">
        <v>2470000</v>
      </c>
      <c r="F4" s="166" t="s">
        <v>124</v>
      </c>
      <c r="G4" s="167"/>
    </row>
    <row r="5" spans="1:9">
      <c r="A5" s="49" t="s">
        <v>13</v>
      </c>
      <c r="B5" s="112">
        <v>224192</v>
      </c>
      <c r="C5" s="109">
        <f>B5/$B$4*100</f>
        <v>10.168332270503617</v>
      </c>
      <c r="D5" s="111"/>
      <c r="E5" s="113">
        <v>265000</v>
      </c>
      <c r="F5" s="115"/>
      <c r="G5" s="110">
        <f>E5/$E$4*100</f>
        <v>10.728744939271255</v>
      </c>
    </row>
    <row r="6" spans="1:9">
      <c r="A6" s="49" t="s">
        <v>125</v>
      </c>
      <c r="B6" s="112">
        <v>237808</v>
      </c>
      <c r="C6" s="109">
        <f>B6/$B$4*100</f>
        <v>10.785892273515222</v>
      </c>
      <c r="D6" s="111"/>
      <c r="E6" s="113">
        <v>270000</v>
      </c>
      <c r="F6" s="115"/>
      <c r="G6" s="110">
        <f>E6/$E$4*100</f>
        <v>10.931174089068826</v>
      </c>
    </row>
    <row r="7" spans="1:9" ht="21.95">
      <c r="A7" s="49" t="s">
        <v>17</v>
      </c>
      <c r="B7" s="112">
        <v>167161</v>
      </c>
      <c r="C7" s="109">
        <f>B7/$B$4*100</f>
        <v>7.581664781391197</v>
      </c>
      <c r="D7" s="111"/>
      <c r="E7" s="113">
        <v>190000</v>
      </c>
      <c r="F7" s="115"/>
      <c r="G7" s="110">
        <f>E7/$E$4*100</f>
        <v>7.6923076923076925</v>
      </c>
    </row>
    <row r="8" spans="1:9">
      <c r="A8" s="40" t="s">
        <v>126</v>
      </c>
      <c r="B8" s="163">
        <v>152.66</v>
      </c>
      <c r="C8" s="163"/>
      <c r="D8" s="165">
        <v>150</v>
      </c>
      <c r="E8" s="165"/>
      <c r="F8" s="165"/>
      <c r="G8" s="165"/>
    </row>
    <row r="9" spans="1:9">
      <c r="A9" s="40" t="s">
        <v>127</v>
      </c>
      <c r="B9" s="163">
        <v>163.86</v>
      </c>
      <c r="C9" s="163"/>
      <c r="D9" s="165">
        <v>173</v>
      </c>
      <c r="E9" s="165"/>
      <c r="F9" s="165"/>
      <c r="G9" s="165"/>
    </row>
    <row r="10" spans="1:9" s="18" customFormat="1" ht="11.1">
      <c r="A10" s="79" t="s">
        <v>128</v>
      </c>
    </row>
    <row r="11" spans="1:9" s="18" customFormat="1" ht="23.1" customHeight="1">
      <c r="A11" s="162" t="s">
        <v>129</v>
      </c>
      <c r="B11" s="162"/>
      <c r="C11" s="162"/>
      <c r="D11" s="162"/>
      <c r="E11" s="162"/>
      <c r="F11" s="162"/>
      <c r="G11" s="162"/>
      <c r="H11" s="79"/>
    </row>
  </sheetData>
  <mergeCells count="8">
    <mergeCell ref="A11:G11"/>
    <mergeCell ref="B9:C9"/>
    <mergeCell ref="B3:C3"/>
    <mergeCell ref="B8:C8"/>
    <mergeCell ref="D3:G3"/>
    <mergeCell ref="D8:G8"/>
    <mergeCell ref="D9:G9"/>
    <mergeCell ref="F4:G4"/>
  </mergeCells>
  <phoneticPr fontId="4"/>
  <pageMargins left="0.75" right="0.75" top="1" bottom="1" header="0.51200000000000001" footer="0.51200000000000001"/>
  <pageSetup paperSize="9" scale="87" orientation="landscape"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11"/>
  <sheetViews>
    <sheetView showGridLines="0" view="pageBreakPreview" zoomScaleNormal="100" zoomScaleSheetLayoutView="100" workbookViewId="0"/>
  </sheetViews>
  <sheetFormatPr defaultRowHeight="12.95"/>
  <cols>
    <col min="1" max="1" width="24" customWidth="1"/>
    <col min="3" max="3" width="8.7109375" customWidth="1"/>
  </cols>
  <sheetData>
    <row r="1" spans="1:6">
      <c r="A1" s="2" t="s">
        <v>19</v>
      </c>
    </row>
    <row r="2" spans="1:6">
      <c r="B2" s="107" t="s">
        <v>20</v>
      </c>
      <c r="C2" s="120" t="s">
        <v>2</v>
      </c>
      <c r="D2" s="121"/>
      <c r="E2" s="121"/>
      <c r="F2" s="122"/>
    </row>
    <row r="3" spans="1:6" s="19" customFormat="1" ht="15" customHeight="1">
      <c r="A3" s="3" t="s">
        <v>3</v>
      </c>
      <c r="B3" s="4" t="s">
        <v>4</v>
      </c>
      <c r="C3" s="45" t="s">
        <v>5</v>
      </c>
      <c r="D3" s="45" t="s">
        <v>6</v>
      </c>
      <c r="E3" s="45" t="s">
        <v>7</v>
      </c>
      <c r="F3" s="45" t="s">
        <v>8</v>
      </c>
    </row>
    <row r="4" spans="1:6" ht="15" customHeight="1">
      <c r="A4" s="5" t="s">
        <v>21</v>
      </c>
      <c r="B4" s="86">
        <v>222814</v>
      </c>
      <c r="C4" s="12">
        <v>178987</v>
      </c>
      <c r="D4" s="12">
        <v>262772</v>
      </c>
      <c r="E4" s="12">
        <v>447007</v>
      </c>
      <c r="F4" s="14">
        <v>445839</v>
      </c>
    </row>
    <row r="5" spans="1:6" ht="15" customHeight="1">
      <c r="A5" s="5" t="s">
        <v>22</v>
      </c>
      <c r="B5" s="86">
        <v>-231488</v>
      </c>
      <c r="C5" s="12">
        <v>-281546</v>
      </c>
      <c r="D5" s="12">
        <v>-234402</v>
      </c>
      <c r="E5" s="12">
        <v>-216592</v>
      </c>
      <c r="F5" s="14">
        <v>-244842</v>
      </c>
    </row>
    <row r="6" spans="1:6" ht="15" customHeight="1">
      <c r="A6" s="5" t="s">
        <v>23</v>
      </c>
      <c r="B6" s="85">
        <v>29193</v>
      </c>
      <c r="C6" s="12">
        <v>113743</v>
      </c>
      <c r="D6" s="12">
        <v>14947</v>
      </c>
      <c r="E6" s="12">
        <v>-146368</v>
      </c>
      <c r="F6" s="14">
        <v>-143333</v>
      </c>
    </row>
    <row r="7" spans="1:6" ht="28.5" customHeight="1">
      <c r="A7" s="5" t="s">
        <v>24</v>
      </c>
      <c r="B7" s="85">
        <v>27151</v>
      </c>
      <c r="C7" s="12">
        <v>47768</v>
      </c>
      <c r="D7" s="12">
        <v>23529</v>
      </c>
      <c r="E7" s="12">
        <v>59766</v>
      </c>
      <c r="F7" s="14">
        <v>-10355</v>
      </c>
    </row>
    <row r="8" spans="1:6" ht="15" customHeight="1">
      <c r="A8" s="5" t="s">
        <v>25</v>
      </c>
      <c r="B8" s="85">
        <v>47670</v>
      </c>
      <c r="C8" s="12">
        <v>58952</v>
      </c>
      <c r="D8" s="12">
        <v>66846</v>
      </c>
      <c r="E8" s="12">
        <v>143813</v>
      </c>
      <c r="F8" s="14">
        <v>47309</v>
      </c>
    </row>
    <row r="9" spans="1:6" ht="15" customHeight="1">
      <c r="A9" s="5" t="s">
        <v>26</v>
      </c>
      <c r="B9" s="85">
        <v>332717</v>
      </c>
      <c r="C9" s="12">
        <v>380387</v>
      </c>
      <c r="D9" s="12">
        <v>439339</v>
      </c>
      <c r="E9" s="12">
        <v>506185</v>
      </c>
      <c r="F9" s="14">
        <v>649998</v>
      </c>
    </row>
    <row r="10" spans="1:6" ht="15" customHeight="1">
      <c r="A10" s="5" t="s">
        <v>27</v>
      </c>
      <c r="B10" s="85">
        <v>380387</v>
      </c>
      <c r="C10" s="12">
        <v>439339</v>
      </c>
      <c r="D10" s="12">
        <v>506185</v>
      </c>
      <c r="E10" s="12">
        <v>649998</v>
      </c>
      <c r="F10" s="14">
        <v>697307</v>
      </c>
    </row>
    <row r="11" spans="1:6">
      <c r="A11" s="11"/>
      <c r="D11" s="104"/>
    </row>
  </sheetData>
  <mergeCells count="1">
    <mergeCell ref="C2:F2"/>
  </mergeCells>
  <phoneticPr fontId="4"/>
  <pageMargins left="0.75" right="0.75" top="1" bottom="1" header="0.51200000000000001" footer="0.51200000000000001"/>
  <pageSetup paperSize="9" scale="9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23"/>
  <sheetViews>
    <sheetView showGridLines="0" view="pageBreakPreview" zoomScaleNormal="100" zoomScaleSheetLayoutView="100" workbookViewId="0"/>
  </sheetViews>
  <sheetFormatPr defaultColWidth="9" defaultRowHeight="12.95"/>
  <cols>
    <col min="1" max="1" width="33.140625" style="19" customWidth="1"/>
    <col min="2" max="8" width="9" style="19"/>
    <col min="9" max="9" width="26.42578125" style="19" customWidth="1"/>
    <col min="10" max="10" width="10" style="89" customWidth="1"/>
    <col min="11" max="11" width="9.85546875" style="89" customWidth="1"/>
    <col min="12" max="12" width="10" style="19" customWidth="1"/>
    <col min="13" max="13" width="2.7109375" style="19" customWidth="1"/>
    <col min="14" max="14" width="21.42578125" style="19" customWidth="1"/>
    <col min="15" max="16384" width="9" style="19"/>
  </cols>
  <sheetData>
    <row r="1" spans="1:11">
      <c r="A1" s="2" t="s">
        <v>28</v>
      </c>
      <c r="J1" s="19"/>
      <c r="K1" s="19"/>
    </row>
    <row r="2" spans="1:11">
      <c r="A2"/>
      <c r="B2" s="106" t="s">
        <v>1</v>
      </c>
      <c r="C2" s="120" t="s">
        <v>2</v>
      </c>
      <c r="D2" s="121"/>
      <c r="E2" s="121"/>
      <c r="F2" s="122"/>
      <c r="J2" s="19"/>
      <c r="K2" s="19"/>
    </row>
    <row r="3" spans="1:11" ht="15" customHeight="1">
      <c r="A3" s="46" t="s">
        <v>3</v>
      </c>
      <c r="B3" s="45" t="s">
        <v>4</v>
      </c>
      <c r="C3" s="45" t="s">
        <v>5</v>
      </c>
      <c r="D3" s="45" t="s">
        <v>6</v>
      </c>
      <c r="E3" s="45" t="s">
        <v>7</v>
      </c>
      <c r="F3" s="45" t="s">
        <v>8</v>
      </c>
      <c r="J3" s="19"/>
      <c r="K3" s="19"/>
    </row>
    <row r="4" spans="1:11" ht="15" customHeight="1">
      <c r="A4" s="40" t="s">
        <v>29</v>
      </c>
      <c r="B4" s="16">
        <v>2401433</v>
      </c>
      <c r="C4" s="16">
        <v>3041653</v>
      </c>
      <c r="D4" s="16">
        <v>3147027</v>
      </c>
      <c r="E4" s="16">
        <v>3415304</v>
      </c>
      <c r="F4" s="34">
        <v>3541415</v>
      </c>
      <c r="J4" s="19"/>
      <c r="K4" s="19"/>
    </row>
    <row r="5" spans="1:11" ht="15" customHeight="1">
      <c r="A5" s="40" t="s">
        <v>30</v>
      </c>
      <c r="B5" s="16">
        <v>1003538</v>
      </c>
      <c r="C5" s="16">
        <v>1300317</v>
      </c>
      <c r="D5" s="16">
        <v>1458446</v>
      </c>
      <c r="E5" s="16">
        <v>1707332</v>
      </c>
      <c r="F5" s="34">
        <v>1800070</v>
      </c>
      <c r="J5" s="19"/>
      <c r="K5" s="19"/>
    </row>
    <row r="6" spans="1:11" ht="15" customHeight="1">
      <c r="A6" s="40" t="s">
        <v>31</v>
      </c>
      <c r="B6" s="48">
        <f>B5/B4*100</f>
        <v>41.78913173925735</v>
      </c>
      <c r="C6" s="48">
        <f>C5/C4*100</f>
        <v>42.750340028925059</v>
      </c>
      <c r="D6" s="48">
        <f>D5/D4*100</f>
        <v>46.343612558773721</v>
      </c>
      <c r="E6" s="48">
        <f>E5/E4*100</f>
        <v>49.990630409474527</v>
      </c>
      <c r="F6" s="39">
        <f>F5/F4*100</f>
        <v>50.829117739660553</v>
      </c>
      <c r="J6" s="19"/>
      <c r="K6" s="19"/>
    </row>
    <row r="7" spans="1:11" ht="13.5" customHeight="1">
      <c r="A7" s="49" t="s">
        <v>32</v>
      </c>
      <c r="B7" s="127">
        <v>483336</v>
      </c>
      <c r="C7" s="127">
        <v>679813</v>
      </c>
      <c r="D7" s="127">
        <v>752158</v>
      </c>
      <c r="E7" s="127">
        <v>685736</v>
      </c>
      <c r="F7" s="134">
        <v>608400</v>
      </c>
      <c r="J7" s="19"/>
      <c r="K7" s="19"/>
    </row>
    <row r="8" spans="1:11" ht="25.5" customHeight="1">
      <c r="A8" s="50" t="s">
        <v>33</v>
      </c>
      <c r="B8" s="128"/>
      <c r="C8" s="128"/>
      <c r="D8" s="128"/>
      <c r="E8" s="128"/>
      <c r="F8" s="135"/>
      <c r="J8" s="19"/>
      <c r="K8" s="19"/>
    </row>
    <row r="9" spans="1:11" ht="13.5" customHeight="1">
      <c r="A9" s="49" t="s">
        <v>34</v>
      </c>
      <c r="B9" s="123">
        <v>0.68</v>
      </c>
      <c r="C9" s="123">
        <v>0.7</v>
      </c>
      <c r="D9" s="123">
        <v>0.7</v>
      </c>
      <c r="E9" s="123">
        <v>0.64</v>
      </c>
      <c r="F9" s="132">
        <v>0.63</v>
      </c>
      <c r="J9" s="19"/>
      <c r="K9" s="19"/>
    </row>
    <row r="10" spans="1:11" ht="13.5" customHeight="1">
      <c r="A10" s="50" t="s">
        <v>35</v>
      </c>
      <c r="B10" s="129"/>
      <c r="C10" s="129"/>
      <c r="D10" s="124"/>
      <c r="E10" s="124"/>
      <c r="F10" s="133"/>
      <c r="J10" s="19"/>
      <c r="K10" s="19"/>
    </row>
    <row r="11" spans="1:11" ht="13.5" customHeight="1">
      <c r="A11" s="49" t="s">
        <v>36</v>
      </c>
      <c r="B11" s="130">
        <v>2.119649937191916</v>
      </c>
      <c r="C11" s="130">
        <v>2.1997336668569045</v>
      </c>
      <c r="D11" s="130">
        <v>2.32579545999904</v>
      </c>
      <c r="E11" s="130">
        <v>2.1899862597326893</v>
      </c>
      <c r="F11" s="125">
        <v>2.2000000000000002</v>
      </c>
      <c r="J11" s="19"/>
      <c r="K11" s="19"/>
    </row>
    <row r="12" spans="1:11" ht="13.5" customHeight="1">
      <c r="A12" s="50" t="s">
        <v>37</v>
      </c>
      <c r="B12" s="131"/>
      <c r="C12" s="131"/>
      <c r="D12" s="131"/>
      <c r="E12" s="131"/>
      <c r="F12" s="126"/>
      <c r="J12" s="19"/>
      <c r="K12" s="19"/>
    </row>
    <row r="13" spans="1:11" ht="13.5" customHeight="1">
      <c r="A13" s="49" t="s">
        <v>38</v>
      </c>
      <c r="B13" s="123">
        <v>5.63</v>
      </c>
      <c r="C13" s="123">
        <v>5.24</v>
      </c>
      <c r="D13" s="123">
        <v>4.96</v>
      </c>
      <c r="E13" s="123">
        <v>4.96</v>
      </c>
      <c r="F13" s="132">
        <v>5.4</v>
      </c>
      <c r="J13" s="19"/>
      <c r="K13" s="19"/>
    </row>
    <row r="14" spans="1:11" ht="13.5" customHeight="1">
      <c r="A14" s="50" t="s">
        <v>39</v>
      </c>
      <c r="B14" s="124"/>
      <c r="C14" s="124"/>
      <c r="D14" s="124"/>
      <c r="E14" s="124"/>
      <c r="F14" s="133"/>
      <c r="J14" s="19"/>
      <c r="K14" s="19"/>
    </row>
    <row r="15" spans="1:11" ht="15" customHeight="1">
      <c r="A15" s="40" t="s">
        <v>40</v>
      </c>
      <c r="B15" s="84">
        <v>3.7</v>
      </c>
      <c r="C15" s="84">
        <v>4.9000000000000004</v>
      </c>
      <c r="D15" s="84">
        <v>3.7</v>
      </c>
      <c r="E15" s="84">
        <v>3.8</v>
      </c>
      <c r="F15" s="51">
        <v>4.9000000000000004</v>
      </c>
      <c r="J15" s="19"/>
      <c r="K15" s="19"/>
    </row>
    <row r="16" spans="1:11" ht="15" customHeight="1">
      <c r="A16" s="40" t="s">
        <v>41</v>
      </c>
      <c r="B16" s="84">
        <v>8.6</v>
      </c>
      <c r="C16" s="84">
        <v>11.6</v>
      </c>
      <c r="D16" s="84">
        <v>8.3000000000000007</v>
      </c>
      <c r="E16" s="84">
        <v>7.9</v>
      </c>
      <c r="F16" s="51">
        <v>9.5</v>
      </c>
      <c r="J16" s="19"/>
      <c r="K16" s="19"/>
    </row>
    <row r="17" spans="1:11" ht="15" customHeight="1">
      <c r="A17" s="40" t="s">
        <v>42</v>
      </c>
      <c r="B17" s="12">
        <v>129284</v>
      </c>
      <c r="C17" s="12">
        <v>116808</v>
      </c>
      <c r="D17" s="12">
        <v>102908</v>
      </c>
      <c r="E17" s="12">
        <v>101453</v>
      </c>
      <c r="F17" s="52">
        <v>105067</v>
      </c>
      <c r="J17" s="19"/>
      <c r="K17" s="19"/>
    </row>
    <row r="18" spans="1:11">
      <c r="A18" s="11"/>
      <c r="J18" s="19"/>
      <c r="K18" s="19"/>
    </row>
    <row r="19" spans="1:11">
      <c r="J19" s="19"/>
      <c r="K19" s="19"/>
    </row>
    <row r="20" spans="1:11">
      <c r="J20" s="19"/>
      <c r="K20" s="19"/>
    </row>
    <row r="21" spans="1:11">
      <c r="J21" s="19"/>
      <c r="K21" s="19"/>
    </row>
    <row r="22" spans="1:11">
      <c r="J22" s="19"/>
      <c r="K22" s="19"/>
    </row>
    <row r="23" spans="1:11">
      <c r="J23" s="19"/>
      <c r="K23" s="19"/>
    </row>
  </sheetData>
  <mergeCells count="21">
    <mergeCell ref="C2:F2"/>
    <mergeCell ref="C13:C14"/>
    <mergeCell ref="C11:C12"/>
    <mergeCell ref="F9:F10"/>
    <mergeCell ref="C9:C10"/>
    <mergeCell ref="D7:D8"/>
    <mergeCell ref="F13:F14"/>
    <mergeCell ref="C7:C8"/>
    <mergeCell ref="D9:D10"/>
    <mergeCell ref="D11:D12"/>
    <mergeCell ref="D13:D14"/>
    <mergeCell ref="F7:F8"/>
    <mergeCell ref="B13:B14"/>
    <mergeCell ref="F11:F12"/>
    <mergeCell ref="B7:B8"/>
    <mergeCell ref="B9:B10"/>
    <mergeCell ref="E7:E8"/>
    <mergeCell ref="E9:E10"/>
    <mergeCell ref="E11:E12"/>
    <mergeCell ref="E13:E14"/>
    <mergeCell ref="B11:B12"/>
  </mergeCells>
  <phoneticPr fontId="4"/>
  <pageMargins left="0.75" right="0.75" top="1" bottom="1" header="0.51200000000000001" footer="0.51200000000000001"/>
  <pageSetup paperSize="9"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29"/>
  <sheetViews>
    <sheetView showGridLines="0" view="pageBreakPreview" topLeftCell="A15" zoomScaleNormal="100" zoomScaleSheetLayoutView="100" workbookViewId="0">
      <selection activeCell="F23" sqref="F23"/>
    </sheetView>
  </sheetViews>
  <sheetFormatPr defaultColWidth="9" defaultRowHeight="12.95"/>
  <cols>
    <col min="1" max="1" width="28.85546875" style="1" customWidth="1"/>
    <col min="2" max="7" width="9.140625" style="1" customWidth="1"/>
    <col min="8" max="16384" width="9" style="1"/>
  </cols>
  <sheetData>
    <row r="1" spans="1:6">
      <c r="A1" s="2" t="s">
        <v>43</v>
      </c>
      <c r="B1" s="19"/>
      <c r="C1" s="19"/>
      <c r="D1" s="19"/>
      <c r="E1" s="19"/>
      <c r="F1" s="19"/>
    </row>
    <row r="2" spans="1:6">
      <c r="A2" s="19"/>
      <c r="B2" s="19"/>
      <c r="C2" s="19"/>
      <c r="D2" s="19"/>
      <c r="E2" s="19"/>
      <c r="F2" s="19"/>
    </row>
    <row r="3" spans="1:6">
      <c r="A3" s="9" t="s">
        <v>44</v>
      </c>
      <c r="B3" s="4" t="s">
        <v>45</v>
      </c>
      <c r="C3" s="4" t="s">
        <v>46</v>
      </c>
      <c r="D3" s="4" t="s">
        <v>47</v>
      </c>
      <c r="E3" s="4" t="s">
        <v>47</v>
      </c>
      <c r="F3" s="4" t="s">
        <v>8</v>
      </c>
    </row>
    <row r="4" spans="1:6">
      <c r="A4" s="10" t="s">
        <v>48</v>
      </c>
      <c r="B4" s="22">
        <v>117205</v>
      </c>
      <c r="C4" s="22">
        <v>149038</v>
      </c>
      <c r="D4" s="22">
        <v>176436</v>
      </c>
      <c r="E4" s="21">
        <v>184631</v>
      </c>
      <c r="F4" s="30">
        <v>174415</v>
      </c>
    </row>
    <row r="5" spans="1:6">
      <c r="A5" s="10" t="s">
        <v>49</v>
      </c>
      <c r="B5" s="22">
        <v>96666</v>
      </c>
      <c r="C5" s="22">
        <v>129857</v>
      </c>
      <c r="D5" s="22">
        <v>172703</v>
      </c>
      <c r="E5" s="21">
        <v>148687</v>
      </c>
      <c r="F5" s="30">
        <v>140109</v>
      </c>
    </row>
    <row r="6" spans="1:6">
      <c r="A6" s="10" t="s">
        <v>50</v>
      </c>
      <c r="B6" s="22">
        <v>148443</v>
      </c>
      <c r="C6" s="22">
        <v>175580</v>
      </c>
      <c r="D6" s="22">
        <v>210321</v>
      </c>
      <c r="E6" s="21">
        <v>203003</v>
      </c>
      <c r="F6" s="30">
        <v>175168</v>
      </c>
    </row>
    <row r="7" spans="1:6">
      <c r="A7" s="10" t="s">
        <v>51</v>
      </c>
      <c r="B7" s="22">
        <v>840129</v>
      </c>
      <c r="C7" s="22">
        <v>1059718</v>
      </c>
      <c r="D7" s="22">
        <v>1194013</v>
      </c>
      <c r="E7" s="21">
        <v>1117576</v>
      </c>
      <c r="F7" s="30">
        <v>1192472</v>
      </c>
    </row>
    <row r="8" spans="1:6">
      <c r="A8" s="10" t="s">
        <v>52</v>
      </c>
      <c r="B8" s="22">
        <v>276565</v>
      </c>
      <c r="C8" s="22">
        <v>387931</v>
      </c>
      <c r="D8" s="22">
        <v>427344</v>
      </c>
      <c r="E8" s="21">
        <v>449979</v>
      </c>
      <c r="F8" s="30">
        <v>522642</v>
      </c>
    </row>
    <row r="9" spans="1:6">
      <c r="A9" s="5" t="s">
        <v>53</v>
      </c>
      <c r="B9" s="22">
        <v>1479008</v>
      </c>
      <c r="C9" s="23">
        <v>1902124</v>
      </c>
      <c r="D9" s="23">
        <v>2180817</v>
      </c>
      <c r="E9" s="21">
        <v>2103876</v>
      </c>
      <c r="F9" s="30">
        <v>2204806</v>
      </c>
    </row>
    <row r="10" spans="1:6">
      <c r="A10" s="5" t="s">
        <v>54</v>
      </c>
      <c r="B10" s="26">
        <f>SUM(B5:B8)/B9*100</f>
        <v>92.075431640667261</v>
      </c>
      <c r="C10" s="26">
        <f>SUM(C5:C8)/C9*100</f>
        <v>92.164653829087911</v>
      </c>
      <c r="D10" s="26">
        <f>SUM(D5:D8)/D9*100</f>
        <v>91.909637534923831</v>
      </c>
      <c r="E10" s="26">
        <f>SUM(E5:E8)/E9*100</f>
        <v>91.224245155132721</v>
      </c>
      <c r="F10" s="31">
        <f>SUM(F5:F8)/F9*100</f>
        <v>92.089326679989085</v>
      </c>
    </row>
    <row r="11" spans="1:6">
      <c r="A11" s="19"/>
      <c r="B11" s="24"/>
      <c r="C11" s="24"/>
      <c r="D11" s="24"/>
      <c r="E11" s="24"/>
      <c r="F11" s="19"/>
    </row>
    <row r="12" spans="1:6" ht="22.7" customHeight="1">
      <c r="A12" s="9" t="s">
        <v>55</v>
      </c>
      <c r="B12" s="6" t="s">
        <v>56</v>
      </c>
      <c r="C12" s="6" t="s">
        <v>57</v>
      </c>
      <c r="D12" s="6" t="s">
        <v>58</v>
      </c>
      <c r="E12" s="6" t="s">
        <v>59</v>
      </c>
      <c r="F12" s="19"/>
    </row>
    <row r="13" spans="1:6">
      <c r="A13" s="10" t="s">
        <v>48</v>
      </c>
      <c r="B13" s="21">
        <v>42051</v>
      </c>
      <c r="C13" s="21">
        <v>42655</v>
      </c>
      <c r="D13" s="21">
        <v>44848</v>
      </c>
      <c r="E13" s="21">
        <v>44861</v>
      </c>
      <c r="F13" s="25"/>
    </row>
    <row r="14" spans="1:6">
      <c r="A14" s="10" t="s">
        <v>49</v>
      </c>
      <c r="B14" s="21">
        <v>35794</v>
      </c>
      <c r="C14" s="21">
        <v>34393</v>
      </c>
      <c r="D14" s="21">
        <v>33833</v>
      </c>
      <c r="E14" s="21">
        <v>36089</v>
      </c>
      <c r="F14" s="25"/>
    </row>
    <row r="15" spans="1:6">
      <c r="A15" s="10" t="s">
        <v>50</v>
      </c>
      <c r="B15" s="21">
        <v>46358</v>
      </c>
      <c r="C15" s="21">
        <v>44586</v>
      </c>
      <c r="D15" s="21">
        <v>39227</v>
      </c>
      <c r="E15" s="21">
        <v>44997</v>
      </c>
      <c r="F15" s="25"/>
    </row>
    <row r="16" spans="1:6">
      <c r="A16" s="10" t="s">
        <v>51</v>
      </c>
      <c r="B16" s="21">
        <v>270594</v>
      </c>
      <c r="C16" s="21">
        <v>315550</v>
      </c>
      <c r="D16" s="21">
        <v>339095</v>
      </c>
      <c r="E16" s="21">
        <v>267233</v>
      </c>
      <c r="F16" s="25"/>
    </row>
    <row r="17" spans="1:7">
      <c r="A17" s="10" t="s">
        <v>52</v>
      </c>
      <c r="B17" s="21">
        <v>124012</v>
      </c>
      <c r="C17" s="21">
        <v>133508</v>
      </c>
      <c r="D17" s="21">
        <v>124040</v>
      </c>
      <c r="E17" s="21">
        <v>141082</v>
      </c>
      <c r="F17" s="25"/>
      <c r="G17" s="19"/>
    </row>
    <row r="18" spans="1:7">
      <c r="A18" s="5" t="s">
        <v>53</v>
      </c>
      <c r="B18" s="21">
        <v>518809</v>
      </c>
      <c r="C18" s="21">
        <v>570692</v>
      </c>
      <c r="D18" s="21">
        <v>581043</v>
      </c>
      <c r="E18" s="21">
        <v>534262</v>
      </c>
      <c r="F18" s="25"/>
      <c r="G18" s="19"/>
    </row>
    <row r="19" spans="1:7">
      <c r="A19" s="5" t="s">
        <v>54</v>
      </c>
      <c r="B19" s="26">
        <f>SUM(B14:B17)/B18*100</f>
        <v>91.894704987770069</v>
      </c>
      <c r="C19" s="26">
        <f>SUM(C14:C17)/C18*100</f>
        <v>92.525740679736174</v>
      </c>
      <c r="D19" s="26">
        <f>SUM(D14:D17)/D18*100</f>
        <v>92.281466259812092</v>
      </c>
      <c r="E19" s="26">
        <f>SUM(E14:E17)/E18*100</f>
        <v>91.603183456805837</v>
      </c>
      <c r="F19" s="27"/>
      <c r="G19" s="19"/>
    </row>
    <row r="20" spans="1:7">
      <c r="A20" s="11"/>
      <c r="B20" s="19"/>
      <c r="C20" s="19"/>
      <c r="D20" s="19"/>
      <c r="E20" s="19"/>
      <c r="F20" s="19"/>
      <c r="G20" s="19"/>
    </row>
    <row r="21" spans="1:7" ht="22.7" customHeight="1">
      <c r="A21" s="9" t="s">
        <v>60</v>
      </c>
      <c r="B21" s="6" t="s">
        <v>56</v>
      </c>
      <c r="C21" s="6" t="s">
        <v>57</v>
      </c>
      <c r="D21" s="6" t="s">
        <v>58</v>
      </c>
      <c r="E21" s="6" t="s">
        <v>59</v>
      </c>
      <c r="F21" s="19"/>
      <c r="G21" s="19"/>
    </row>
    <row r="22" spans="1:7">
      <c r="A22" s="10" t="s">
        <v>48</v>
      </c>
      <c r="B22" s="21">
        <v>42235</v>
      </c>
      <c r="C22" s="21">
        <v>44390</v>
      </c>
      <c r="D22" s="30">
        <v>47216</v>
      </c>
      <c r="E22" s="21"/>
      <c r="F22" s="116"/>
      <c r="G22" s="19"/>
    </row>
    <row r="23" spans="1:7">
      <c r="A23" s="10" t="s">
        <v>49</v>
      </c>
      <c r="B23" s="21">
        <v>33960</v>
      </c>
      <c r="C23" s="21">
        <v>37761</v>
      </c>
      <c r="D23" s="30">
        <v>36134</v>
      </c>
      <c r="E23" s="21"/>
      <c r="F23" s="116"/>
      <c r="G23" s="19"/>
    </row>
    <row r="24" spans="1:7">
      <c r="A24" s="10" t="s">
        <v>50</v>
      </c>
      <c r="B24" s="21">
        <v>42370</v>
      </c>
      <c r="C24" s="21">
        <v>44423</v>
      </c>
      <c r="D24" s="30">
        <v>43517</v>
      </c>
      <c r="E24" s="21"/>
      <c r="F24" s="19"/>
      <c r="G24" s="19"/>
    </row>
    <row r="25" spans="1:7">
      <c r="A25" s="10" t="s">
        <v>51</v>
      </c>
      <c r="B25" s="21">
        <v>281604</v>
      </c>
      <c r="C25" s="21">
        <v>366853</v>
      </c>
      <c r="D25" s="30">
        <v>388135</v>
      </c>
      <c r="E25" s="21"/>
      <c r="F25" s="19"/>
      <c r="G25" s="25"/>
    </row>
    <row r="26" spans="1:7">
      <c r="A26" s="10" t="s">
        <v>52</v>
      </c>
      <c r="B26" s="21">
        <v>135584</v>
      </c>
      <c r="C26" s="21">
        <v>154183</v>
      </c>
      <c r="D26" s="30">
        <v>160201</v>
      </c>
      <c r="E26" s="21"/>
      <c r="F26" s="19"/>
      <c r="G26" s="19"/>
    </row>
    <row r="27" spans="1:7">
      <c r="A27" s="5" t="s">
        <v>53</v>
      </c>
      <c r="B27" s="21">
        <v>535753</v>
      </c>
      <c r="C27" s="21">
        <v>647610</v>
      </c>
      <c r="D27" s="30">
        <v>675203</v>
      </c>
      <c r="E27" s="21"/>
      <c r="F27" s="19"/>
      <c r="G27" s="19"/>
    </row>
    <row r="28" spans="1:7">
      <c r="A28" s="5" t="s">
        <v>54</v>
      </c>
      <c r="B28" s="26">
        <f>SUM(B23:B26)/B27*100</f>
        <v>92.116703032927489</v>
      </c>
      <c r="C28" s="26">
        <f>SUM(C23:C26)/C27*100</f>
        <v>93.145566004230943</v>
      </c>
      <c r="D28" s="31">
        <f>SUM(D23:D26)/D27*100</f>
        <v>93.007140074910808</v>
      </c>
      <c r="E28" s="26"/>
      <c r="F28" s="19"/>
      <c r="G28" s="19"/>
    </row>
    <row r="29" spans="1:7">
      <c r="A29" s="19"/>
      <c r="B29" s="19"/>
      <c r="C29" s="19"/>
      <c r="D29" s="19"/>
      <c r="E29" s="19"/>
      <c r="F29" s="19"/>
      <c r="G29" s="19"/>
    </row>
  </sheetData>
  <phoneticPr fontId="4"/>
  <pageMargins left="0.75" right="0.75" top="1" bottom="1" header="0.51200000000000001" footer="0.51200000000000001"/>
  <pageSetup paperSize="9" scale="96" orientation="landscape" horizontalDpi="4294967293"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32"/>
  <sheetViews>
    <sheetView showGridLines="0" view="pageBreakPreview" topLeftCell="A13" zoomScaleNormal="100" zoomScaleSheetLayoutView="100" workbookViewId="0">
      <selection activeCell="H32" sqref="H32"/>
    </sheetView>
  </sheetViews>
  <sheetFormatPr defaultColWidth="9" defaultRowHeight="12.95"/>
  <cols>
    <col min="1" max="1" width="11.5703125" style="1" customWidth="1"/>
    <col min="2" max="2" width="17" style="1" customWidth="1"/>
    <col min="3" max="6" width="9" style="1"/>
    <col min="7" max="7" width="9.140625" style="1" bestFit="1" customWidth="1"/>
    <col min="8" max="16384" width="9" style="1"/>
  </cols>
  <sheetData>
    <row r="1" spans="1:7">
      <c r="A1" s="2" t="s">
        <v>61</v>
      </c>
      <c r="B1" s="19"/>
      <c r="C1" s="19"/>
      <c r="D1" s="19"/>
      <c r="E1" s="19"/>
      <c r="F1" s="19"/>
      <c r="G1" s="19"/>
    </row>
    <row r="2" spans="1:7">
      <c r="A2" s="19"/>
      <c r="B2" s="19"/>
      <c r="C2"/>
      <c r="D2"/>
      <c r="E2" s="19"/>
      <c r="F2" s="19"/>
      <c r="G2" s="19"/>
    </row>
    <row r="3" spans="1:7" ht="12.95" customHeight="1">
      <c r="A3" s="136" t="s">
        <v>44</v>
      </c>
      <c r="B3" s="137"/>
      <c r="C3" s="4" t="s">
        <v>46</v>
      </c>
      <c r="D3" s="4" t="s">
        <v>47</v>
      </c>
      <c r="E3" s="4" t="s">
        <v>8</v>
      </c>
      <c r="F3" s="19"/>
      <c r="G3" s="19"/>
    </row>
    <row r="4" spans="1:7">
      <c r="A4" s="138" t="s">
        <v>9</v>
      </c>
      <c r="B4" s="139"/>
      <c r="C4" s="80">
        <v>2180817</v>
      </c>
      <c r="D4" s="80">
        <v>2103876</v>
      </c>
      <c r="E4" s="32">
        <v>2204806</v>
      </c>
      <c r="F4" s="19"/>
      <c r="G4" s="19"/>
    </row>
    <row r="5" spans="1:7">
      <c r="A5" s="140"/>
      <c r="B5" s="7" t="s">
        <v>62</v>
      </c>
      <c r="C5" s="87">
        <v>578759</v>
      </c>
      <c r="D5" s="93">
        <v>565649</v>
      </c>
      <c r="E5" s="91">
        <v>559639</v>
      </c>
      <c r="F5" s="19"/>
      <c r="G5" s="19"/>
    </row>
    <row r="6" spans="1:7">
      <c r="A6" s="140"/>
      <c r="B6" s="7" t="s">
        <v>63</v>
      </c>
      <c r="C6" s="87">
        <v>169543</v>
      </c>
      <c r="D6" s="87">
        <v>180511</v>
      </c>
      <c r="E6" s="28">
        <v>189472</v>
      </c>
      <c r="F6" s="19"/>
      <c r="G6" s="19"/>
    </row>
    <row r="7" spans="1:7">
      <c r="A7" s="140"/>
      <c r="B7" s="7" t="s">
        <v>64</v>
      </c>
      <c r="C7" s="87">
        <v>200573</v>
      </c>
      <c r="D7" s="87">
        <v>184211</v>
      </c>
      <c r="E7" s="28">
        <v>223637</v>
      </c>
      <c r="F7" s="19"/>
      <c r="G7" s="19"/>
    </row>
    <row r="8" spans="1:7">
      <c r="A8" s="140"/>
      <c r="B8" s="7" t="s">
        <v>65</v>
      </c>
      <c r="C8" s="87">
        <v>1173355</v>
      </c>
      <c r="D8" s="87">
        <v>1121662</v>
      </c>
      <c r="E8" s="28">
        <v>1176499</v>
      </c>
      <c r="F8" s="19"/>
      <c r="G8" s="19"/>
    </row>
    <row r="9" spans="1:7">
      <c r="A9" s="141"/>
      <c r="B9" s="8" t="s">
        <v>66</v>
      </c>
      <c r="C9" s="87">
        <v>58587</v>
      </c>
      <c r="D9" s="93">
        <v>51843</v>
      </c>
      <c r="E9" s="91">
        <v>55559</v>
      </c>
      <c r="F9" s="19"/>
      <c r="G9" s="19"/>
    </row>
    <row r="10" spans="1:7">
      <c r="A10" s="142" t="s">
        <v>67</v>
      </c>
      <c r="B10" s="142"/>
      <c r="C10" s="80">
        <v>168827</v>
      </c>
      <c r="D10" s="80">
        <v>172893</v>
      </c>
      <c r="E10" s="32">
        <v>224192</v>
      </c>
      <c r="F10" s="19"/>
      <c r="G10" s="19"/>
    </row>
    <row r="11" spans="1:7">
      <c r="A11" s="142" t="s">
        <v>68</v>
      </c>
      <c r="B11" s="142"/>
      <c r="C11" s="81">
        <f>C10/C4*100</f>
        <v>7.7414565275307377</v>
      </c>
      <c r="D11" s="81">
        <f>D10/D4*100</f>
        <v>8.2178322296561213</v>
      </c>
      <c r="E11" s="29">
        <f>E10/E4*100</f>
        <v>10.168332270503617</v>
      </c>
      <c r="F11" s="19"/>
      <c r="G11" s="19"/>
    </row>
    <row r="12" spans="1:7">
      <c r="A12" s="19"/>
      <c r="B12" s="19"/>
      <c r="C12" s="19"/>
      <c r="D12" s="19"/>
      <c r="E12" s="19"/>
      <c r="F12" s="19"/>
      <c r="G12" s="19"/>
    </row>
    <row r="13" spans="1:7" ht="22.7" customHeight="1">
      <c r="A13" s="136" t="s">
        <v>55</v>
      </c>
      <c r="B13" s="137"/>
      <c r="C13" s="6" t="s">
        <v>56</v>
      </c>
      <c r="D13" s="6" t="s">
        <v>57</v>
      </c>
      <c r="E13" s="6" t="s">
        <v>58</v>
      </c>
      <c r="F13" s="6" t="s">
        <v>59</v>
      </c>
      <c r="G13" s="19"/>
    </row>
    <row r="14" spans="1:7">
      <c r="A14" s="138" t="s">
        <v>9</v>
      </c>
      <c r="B14" s="139"/>
      <c r="C14" s="80">
        <v>518809</v>
      </c>
      <c r="D14" s="80">
        <v>570692</v>
      </c>
      <c r="E14" s="80">
        <v>581043</v>
      </c>
      <c r="F14" s="80">
        <v>534262</v>
      </c>
      <c r="G14" s="20"/>
    </row>
    <row r="15" spans="1:7">
      <c r="A15" s="140"/>
      <c r="B15" s="7" t="s">
        <v>62</v>
      </c>
      <c r="C15" s="87">
        <v>143051</v>
      </c>
      <c r="D15" s="87">
        <v>141915</v>
      </c>
      <c r="E15" s="87">
        <v>139618</v>
      </c>
      <c r="F15" s="87">
        <v>135055</v>
      </c>
      <c r="G15" s="20"/>
    </row>
    <row r="16" spans="1:7">
      <c r="A16" s="140"/>
      <c r="B16" s="7" t="s">
        <v>63</v>
      </c>
      <c r="C16" s="87">
        <v>44080</v>
      </c>
      <c r="D16" s="87">
        <v>50779</v>
      </c>
      <c r="E16" s="87">
        <v>48094</v>
      </c>
      <c r="F16" s="87">
        <v>46519</v>
      </c>
      <c r="G16" s="19"/>
    </row>
    <row r="17" spans="1:9">
      <c r="A17" s="140"/>
      <c r="B17" s="7" t="s">
        <v>64</v>
      </c>
      <c r="C17" s="87">
        <v>55013</v>
      </c>
      <c r="D17" s="87">
        <v>55932</v>
      </c>
      <c r="E17" s="87">
        <v>54450</v>
      </c>
      <c r="F17" s="87">
        <v>58242</v>
      </c>
      <c r="G17" s="20"/>
      <c r="H17" s="19"/>
      <c r="I17" s="19"/>
    </row>
    <row r="18" spans="1:9">
      <c r="A18" s="140"/>
      <c r="B18" s="7" t="s">
        <v>69</v>
      </c>
      <c r="C18" s="87">
        <v>262920</v>
      </c>
      <c r="D18" s="87">
        <v>309053</v>
      </c>
      <c r="E18" s="87">
        <v>323974</v>
      </c>
      <c r="F18" s="87">
        <v>280552</v>
      </c>
      <c r="G18" s="20"/>
      <c r="H18" s="19"/>
      <c r="I18" s="19"/>
    </row>
    <row r="19" spans="1:9">
      <c r="A19" s="141"/>
      <c r="B19" s="8" t="s">
        <v>66</v>
      </c>
      <c r="C19" s="87">
        <v>13745</v>
      </c>
      <c r="D19" s="87">
        <v>13013</v>
      </c>
      <c r="E19" s="87">
        <v>14907</v>
      </c>
      <c r="F19" s="87">
        <v>13894</v>
      </c>
      <c r="G19" s="20"/>
      <c r="H19" s="19"/>
      <c r="I19" s="19"/>
    </row>
    <row r="20" spans="1:9" ht="12.95" customHeight="1">
      <c r="A20" s="142" t="s">
        <v>67</v>
      </c>
      <c r="B20" s="142"/>
      <c r="C20" s="80">
        <v>57872</v>
      </c>
      <c r="D20" s="80">
        <v>75430</v>
      </c>
      <c r="E20" s="80">
        <v>75791</v>
      </c>
      <c r="F20" s="80">
        <v>15099</v>
      </c>
      <c r="G20" s="20"/>
      <c r="H20" s="19"/>
      <c r="I20" s="19"/>
    </row>
    <row r="21" spans="1:9" ht="12.95" customHeight="1">
      <c r="A21" s="142" t="s">
        <v>68</v>
      </c>
      <c r="B21" s="142"/>
      <c r="C21" s="81">
        <f>C20/C14*100</f>
        <v>11.154779504596103</v>
      </c>
      <c r="D21" s="81">
        <f>D20/D14*100</f>
        <v>13.217287083050053</v>
      </c>
      <c r="E21" s="81">
        <f>E20/E14*100</f>
        <v>13.043957159797124</v>
      </c>
      <c r="F21" s="81">
        <f>F20/F14*100</f>
        <v>2.8261414811459549</v>
      </c>
      <c r="G21" s="20"/>
      <c r="H21" s="19"/>
      <c r="I21" s="19"/>
    </row>
    <row r="22" spans="1:9">
      <c r="A22" s="11"/>
      <c r="B22" s="19"/>
      <c r="C22" s="19"/>
      <c r="D22" s="19"/>
      <c r="E22" s="19"/>
      <c r="F22"/>
      <c r="G22" s="19"/>
      <c r="H22" s="19"/>
      <c r="I22" s="19"/>
    </row>
    <row r="23" spans="1:9" ht="22.7" customHeight="1">
      <c r="A23" s="136" t="s">
        <v>60</v>
      </c>
      <c r="B23" s="137"/>
      <c r="C23" s="6" t="s">
        <v>56</v>
      </c>
      <c r="D23" s="6" t="s">
        <v>57</v>
      </c>
      <c r="E23" s="6" t="s">
        <v>58</v>
      </c>
      <c r="F23" s="6" t="s">
        <v>59</v>
      </c>
      <c r="G23" s="41"/>
      <c r="H23" s="19"/>
      <c r="I23" s="19"/>
    </row>
    <row r="24" spans="1:9">
      <c r="A24" s="138" t="s">
        <v>9</v>
      </c>
      <c r="B24" s="139"/>
      <c r="C24" s="117">
        <v>535753</v>
      </c>
      <c r="D24" s="80">
        <v>647610</v>
      </c>
      <c r="E24" s="32">
        <v>675203</v>
      </c>
      <c r="F24" s="80"/>
      <c r="G24" s="42"/>
      <c r="H24" s="19"/>
      <c r="I24" s="19"/>
    </row>
    <row r="25" spans="1:9">
      <c r="A25" s="140"/>
      <c r="B25" s="7" t="s">
        <v>62</v>
      </c>
      <c r="C25" s="118">
        <v>138140</v>
      </c>
      <c r="D25" s="87">
        <v>147512</v>
      </c>
      <c r="E25" s="28">
        <v>152538</v>
      </c>
      <c r="F25" s="87"/>
      <c r="G25" s="42"/>
      <c r="H25" s="19"/>
      <c r="I25" s="19"/>
    </row>
    <row r="26" spans="1:9">
      <c r="A26" s="140"/>
      <c r="B26" s="7" t="s">
        <v>63</v>
      </c>
      <c r="C26" s="118">
        <v>46415</v>
      </c>
      <c r="D26" s="87">
        <v>61501</v>
      </c>
      <c r="E26" s="28">
        <v>59826</v>
      </c>
      <c r="F26" s="87"/>
      <c r="G26" s="42"/>
      <c r="H26" s="19"/>
      <c r="I26" s="19"/>
    </row>
    <row r="27" spans="1:9">
      <c r="A27" s="140"/>
      <c r="B27" s="7" t="s">
        <v>64</v>
      </c>
      <c r="C27" s="118">
        <v>54554</v>
      </c>
      <c r="D27" s="87">
        <v>61199</v>
      </c>
      <c r="E27" s="28">
        <v>71066</v>
      </c>
      <c r="F27" s="87"/>
      <c r="G27" s="42"/>
      <c r="H27" s="19"/>
      <c r="I27" s="19"/>
    </row>
    <row r="28" spans="1:9">
      <c r="A28" s="140"/>
      <c r="B28" s="7" t="s">
        <v>69</v>
      </c>
      <c r="C28" s="118">
        <v>285519</v>
      </c>
      <c r="D28" s="87">
        <v>362619</v>
      </c>
      <c r="E28" s="28">
        <v>377103</v>
      </c>
      <c r="F28" s="87"/>
      <c r="G28" s="42"/>
      <c r="H28" s="19"/>
      <c r="I28" s="19"/>
    </row>
    <row r="29" spans="1:9">
      <c r="A29" s="141"/>
      <c r="B29" s="8" t="s">
        <v>66</v>
      </c>
      <c r="C29" s="118">
        <v>11125</v>
      </c>
      <c r="D29" s="87">
        <v>14779</v>
      </c>
      <c r="E29" s="28">
        <v>14670</v>
      </c>
      <c r="F29" s="87"/>
      <c r="G29" s="42"/>
      <c r="H29" s="19"/>
      <c r="I29" s="19"/>
    </row>
    <row r="30" spans="1:9">
      <c r="A30" s="142" t="s">
        <v>67</v>
      </c>
      <c r="B30" s="142"/>
      <c r="C30" s="117">
        <v>56419</v>
      </c>
      <c r="D30" s="80">
        <v>91208</v>
      </c>
      <c r="E30" s="32">
        <v>83110</v>
      </c>
      <c r="F30" s="80"/>
      <c r="G30" s="43"/>
      <c r="H30" s="19"/>
      <c r="I30" s="20"/>
    </row>
    <row r="31" spans="1:9">
      <c r="A31" s="142" t="s">
        <v>68</v>
      </c>
      <c r="B31" s="142"/>
      <c r="C31" s="119">
        <f>C30/C24*100</f>
        <v>10.530785641890946</v>
      </c>
      <c r="D31" s="81">
        <v>14.1</v>
      </c>
      <c r="E31" s="29">
        <v>12.3</v>
      </c>
      <c r="F31" s="81"/>
      <c r="G31" s="44"/>
      <c r="H31" s="19"/>
      <c r="I31" s="116"/>
    </row>
    <row r="32" spans="1:9">
      <c r="A32" s="19"/>
      <c r="B32" s="19"/>
      <c r="C32" s="19"/>
      <c r="D32" s="19"/>
      <c r="E32" s="19"/>
      <c r="F32" s="19"/>
      <c r="G32" s="19"/>
      <c r="H32" s="19"/>
      <c r="I32" s="19"/>
    </row>
  </sheetData>
  <mergeCells count="15">
    <mergeCell ref="A13:B13"/>
    <mergeCell ref="A14:B14"/>
    <mergeCell ref="A30:B30"/>
    <mergeCell ref="A31:B31"/>
    <mergeCell ref="A15:A19"/>
    <mergeCell ref="A20:B20"/>
    <mergeCell ref="A21:B21"/>
    <mergeCell ref="A23:B23"/>
    <mergeCell ref="A24:B24"/>
    <mergeCell ref="A25:A29"/>
    <mergeCell ref="A3:B3"/>
    <mergeCell ref="A4:B4"/>
    <mergeCell ref="A5:A9"/>
    <mergeCell ref="A10:B10"/>
    <mergeCell ref="A11:B11"/>
  </mergeCells>
  <phoneticPr fontId="4"/>
  <pageMargins left="0.75" right="0.75" top="1" bottom="1" header="0.51200000000000001" footer="0.51200000000000001"/>
  <pageSetup paperSize="9" scale="9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12"/>
  <sheetViews>
    <sheetView showGridLines="0" view="pageBreakPreview" zoomScaleNormal="100" zoomScaleSheetLayoutView="100" workbookViewId="0"/>
  </sheetViews>
  <sheetFormatPr defaultColWidth="9" defaultRowHeight="12.95"/>
  <cols>
    <col min="1" max="1" width="23.42578125" customWidth="1"/>
  </cols>
  <sheetData>
    <row r="1" spans="1:7">
      <c r="A1" s="53" t="s">
        <v>70</v>
      </c>
    </row>
    <row r="2" spans="1:7">
      <c r="B2" s="106" t="s">
        <v>1</v>
      </c>
      <c r="C2" s="120" t="s">
        <v>2</v>
      </c>
      <c r="D2" s="121"/>
      <c r="E2" s="121"/>
      <c r="F2" s="122"/>
    </row>
    <row r="3" spans="1:7" ht="15" customHeight="1">
      <c r="A3" s="46" t="s">
        <v>3</v>
      </c>
      <c r="B3" s="45" t="s">
        <v>4</v>
      </c>
      <c r="C3" s="45" t="s">
        <v>5</v>
      </c>
      <c r="D3" s="45" t="s">
        <v>6</v>
      </c>
      <c r="E3" s="45" t="s">
        <v>7</v>
      </c>
      <c r="F3" s="45" t="s">
        <v>8</v>
      </c>
    </row>
    <row r="4" spans="1:7" ht="15" customHeight="1">
      <c r="A4" s="54" t="s">
        <v>71</v>
      </c>
      <c r="B4" s="55">
        <v>212355</v>
      </c>
      <c r="C4" s="55">
        <v>291337</v>
      </c>
      <c r="D4" s="94">
        <v>275709</v>
      </c>
      <c r="E4" s="94">
        <v>218589</v>
      </c>
      <c r="F4" s="36">
        <v>225290</v>
      </c>
    </row>
    <row r="5" spans="1:7" ht="15" customHeight="1">
      <c r="A5" s="56" t="s">
        <v>72</v>
      </c>
      <c r="B5" s="58">
        <f>B4/B8*100</f>
        <v>96.689812179852026</v>
      </c>
      <c r="C5" s="58">
        <f>C4/C8*100</f>
        <v>94.489003629240202</v>
      </c>
      <c r="D5" s="95">
        <f>D4/D8*100</f>
        <v>86.032165056541601</v>
      </c>
      <c r="E5" s="95">
        <f>E4/E8*100</f>
        <v>69.342042235425865</v>
      </c>
      <c r="F5" s="37">
        <f>F4/F8*100</f>
        <v>61.996923407147705</v>
      </c>
    </row>
    <row r="6" spans="1:7" ht="15" customHeight="1">
      <c r="A6" s="49" t="s">
        <v>73</v>
      </c>
      <c r="B6" s="55">
        <v>140285</v>
      </c>
      <c r="C6" s="55">
        <v>177031</v>
      </c>
      <c r="D6" s="94">
        <v>206285</v>
      </c>
      <c r="E6" s="94">
        <v>190546</v>
      </c>
      <c r="F6" s="36">
        <v>196228</v>
      </c>
      <c r="G6" s="105"/>
    </row>
    <row r="7" spans="1:7" ht="15" customHeight="1">
      <c r="A7" s="50" t="s">
        <v>11</v>
      </c>
      <c r="B7" s="58">
        <f>B6/連結経営成績!B4*100</f>
        <v>9.4850737791817217</v>
      </c>
      <c r="C7" s="58">
        <f>C6/連結経営成績!C4*100</f>
        <v>9.3070167875490775</v>
      </c>
      <c r="D7" s="95">
        <f>D6/連結経営成績!D4*100</f>
        <v>9.4590696972740034</v>
      </c>
      <c r="E7" s="95">
        <f>E6/連結経営成績!E4*100</f>
        <v>9.0569025931186058</v>
      </c>
      <c r="F7" s="37">
        <f>F6/連結経営成績!F4*100</f>
        <v>8.9000120645535254</v>
      </c>
      <c r="G7" s="105"/>
    </row>
    <row r="8" spans="1:7" ht="15" customHeight="1">
      <c r="A8" s="49" t="s">
        <v>74</v>
      </c>
      <c r="B8" s="144">
        <v>219625</v>
      </c>
      <c r="C8" s="144">
        <v>308329</v>
      </c>
      <c r="D8" s="146">
        <v>320472</v>
      </c>
      <c r="E8" s="146">
        <v>315233</v>
      </c>
      <c r="F8" s="143">
        <v>363389</v>
      </c>
    </row>
    <row r="9" spans="1:7" ht="20.25" customHeight="1">
      <c r="A9" s="50" t="s">
        <v>75</v>
      </c>
      <c r="B9" s="145"/>
      <c r="C9" s="145"/>
      <c r="D9" s="131"/>
      <c r="E9" s="131"/>
      <c r="F9" s="126"/>
    </row>
    <row r="10" spans="1:7" ht="15" customHeight="1">
      <c r="A10" s="49" t="s">
        <v>76</v>
      </c>
      <c r="B10" s="55">
        <v>127046</v>
      </c>
      <c r="C10" s="55">
        <v>165250</v>
      </c>
      <c r="D10" s="94">
        <v>179467</v>
      </c>
      <c r="E10" s="94">
        <v>188860</v>
      </c>
      <c r="F10" s="36">
        <v>253586</v>
      </c>
    </row>
    <row r="11" spans="1:7" ht="15" customHeight="1">
      <c r="A11" s="50" t="s">
        <v>11</v>
      </c>
      <c r="B11" s="82">
        <f>B10/連結経営成績!B4*100</f>
        <v>8.5899467751357665</v>
      </c>
      <c r="C11" s="82">
        <f>C10/連結経営成績!C4*100</f>
        <v>8.687656535536064</v>
      </c>
      <c r="D11" s="96">
        <f>D10/連結経営成績!D4*100</f>
        <v>8.2293470749723614</v>
      </c>
      <c r="E11" s="96">
        <f>E10/連結経営成績!E4*100</f>
        <v>8.9767647903203418</v>
      </c>
      <c r="F11" s="88">
        <f>F10/連結経営成績!F4*100</f>
        <v>11.50151079051853</v>
      </c>
    </row>
    <row r="12" spans="1:7">
      <c r="A12" s="11"/>
    </row>
  </sheetData>
  <mergeCells count="6">
    <mergeCell ref="F8:F9"/>
    <mergeCell ref="C2:F2"/>
    <mergeCell ref="C8:C9"/>
    <mergeCell ref="B8:B9"/>
    <mergeCell ref="D8:D9"/>
    <mergeCell ref="E8:E9"/>
  </mergeCells>
  <phoneticPr fontId="4"/>
  <pageMargins left="0.75" right="0.75" top="1" bottom="1" header="0.51200000000000001" footer="0.51200000000000001"/>
  <pageSetup paperSize="9" scale="9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12"/>
  <sheetViews>
    <sheetView showGridLines="0" view="pageBreakPreview" zoomScaleNormal="100" zoomScaleSheetLayoutView="100" workbookViewId="0">
      <selection activeCell="H14" sqref="H14"/>
    </sheetView>
  </sheetViews>
  <sheetFormatPr defaultColWidth="9" defaultRowHeight="12.95"/>
  <cols>
    <col min="1" max="1" width="28.140625" style="1" customWidth="1"/>
    <col min="2" max="16384" width="9" style="1"/>
  </cols>
  <sheetData>
    <row r="1" spans="1:6">
      <c r="A1" s="53" t="s">
        <v>77</v>
      </c>
      <c r="B1" s="53"/>
      <c r="C1"/>
      <c r="D1"/>
      <c r="E1"/>
      <c r="F1"/>
    </row>
    <row r="2" spans="1:6">
      <c r="A2"/>
      <c r="B2" s="106" t="s">
        <v>1</v>
      </c>
      <c r="C2" s="120" t="s">
        <v>2</v>
      </c>
      <c r="D2" s="121"/>
      <c r="E2" s="121"/>
      <c r="F2" s="122"/>
    </row>
    <row r="3" spans="1:6" ht="15" customHeight="1">
      <c r="A3" s="46" t="s">
        <v>3</v>
      </c>
      <c r="B3" s="45" t="s">
        <v>4</v>
      </c>
      <c r="C3" s="45" t="s">
        <v>5</v>
      </c>
      <c r="D3" s="45" t="s">
        <v>6</v>
      </c>
      <c r="E3" s="45" t="s">
        <v>7</v>
      </c>
      <c r="F3" s="45" t="s">
        <v>8</v>
      </c>
    </row>
    <row r="4" spans="1:6" ht="15" customHeight="1">
      <c r="A4" s="40" t="s">
        <v>78</v>
      </c>
      <c r="B4" s="13">
        <v>2401433</v>
      </c>
      <c r="C4" s="13">
        <v>3041653</v>
      </c>
      <c r="D4" s="12">
        <v>3147027</v>
      </c>
      <c r="E4" s="12">
        <v>3415304</v>
      </c>
      <c r="F4" s="52">
        <v>3541415</v>
      </c>
    </row>
    <row r="5" spans="1:6" ht="15" customHeight="1">
      <c r="A5" s="49" t="s">
        <v>79</v>
      </c>
      <c r="B5" s="55">
        <v>288854</v>
      </c>
      <c r="C5" s="55">
        <v>437004</v>
      </c>
      <c r="D5" s="94">
        <v>443001</v>
      </c>
      <c r="E5" s="94">
        <v>406084</v>
      </c>
      <c r="F5" s="36">
        <v>410038</v>
      </c>
    </row>
    <row r="6" spans="1:6" ht="37.5" customHeight="1">
      <c r="A6" s="59" t="s">
        <v>80</v>
      </c>
      <c r="B6" s="60">
        <f>B5/(B11/12)</f>
        <v>2.3436303251909387</v>
      </c>
      <c r="C6" s="60">
        <f>C5/(C11/12)</f>
        <v>2.756943290763378</v>
      </c>
      <c r="D6" s="97">
        <f>D5/(D11/12)</f>
        <v>2.437624064742709</v>
      </c>
      <c r="E6" s="97">
        <f>E5/(E11/12)</f>
        <v>2.3162049474398683</v>
      </c>
      <c r="F6" s="61">
        <f>F5/(F11/12)</f>
        <v>2.2316956684624407</v>
      </c>
    </row>
    <row r="7" spans="1:6" ht="15" customHeight="1">
      <c r="A7" s="49" t="s">
        <v>81</v>
      </c>
      <c r="B7" s="55">
        <v>784371</v>
      </c>
      <c r="C7" s="55">
        <v>945042</v>
      </c>
      <c r="D7" s="94">
        <v>930288</v>
      </c>
      <c r="E7" s="94">
        <v>991072</v>
      </c>
      <c r="F7" s="36">
        <v>1030122</v>
      </c>
    </row>
    <row r="8" spans="1:6" ht="21" customHeight="1">
      <c r="A8" s="59" t="s">
        <v>82</v>
      </c>
      <c r="B8" s="60">
        <v>2.1</v>
      </c>
      <c r="C8" s="60">
        <f>C11/(B7+C7)*2</f>
        <v>2.1997336668569045</v>
      </c>
      <c r="D8" s="97">
        <f>D11/(C7+D7)*2</f>
        <v>2.32579545999904</v>
      </c>
      <c r="E8" s="97">
        <f>E11/(D7+E7)*2</f>
        <v>2.1899862597326893</v>
      </c>
      <c r="F8" s="61">
        <f>F11/(E7+F7)*2</f>
        <v>2.1816866663961996</v>
      </c>
    </row>
    <row r="9" spans="1:6" ht="15" customHeight="1">
      <c r="A9" s="49" t="s">
        <v>83</v>
      </c>
      <c r="B9" s="55">
        <v>429454</v>
      </c>
      <c r="C9" s="55">
        <v>524476</v>
      </c>
      <c r="D9" s="94">
        <v>546381</v>
      </c>
      <c r="E9" s="94">
        <v>558298</v>
      </c>
      <c r="F9" s="36">
        <v>583133</v>
      </c>
    </row>
    <row r="10" spans="1:6" ht="35.25" customHeight="1">
      <c r="A10" s="59" t="s">
        <v>84</v>
      </c>
      <c r="B10" s="62">
        <f>B9/(B11/12)</f>
        <v>3.48439494580151</v>
      </c>
      <c r="C10" s="62">
        <f>C9/(C11/12)</f>
        <v>3.3087811309883053</v>
      </c>
      <c r="D10" s="98">
        <f>D9/(D11/12)</f>
        <v>3.0064750962597961</v>
      </c>
      <c r="E10" s="98">
        <f>E9/(E11/12)</f>
        <v>3.1843967990508948</v>
      </c>
      <c r="F10" s="63">
        <f>F9/(F11/12)</f>
        <v>3.1737921613058018</v>
      </c>
    </row>
    <row r="11" spans="1:6" ht="15" customHeight="1">
      <c r="A11" s="40" t="s">
        <v>9</v>
      </c>
      <c r="B11" s="13">
        <v>1479008</v>
      </c>
      <c r="C11" s="13">
        <v>1902124</v>
      </c>
      <c r="D11" s="12">
        <v>2180817</v>
      </c>
      <c r="E11" s="12">
        <v>2103876</v>
      </c>
      <c r="F11" s="14">
        <v>2204806</v>
      </c>
    </row>
    <row r="12" spans="1:6">
      <c r="A12" s="11"/>
      <c r="B12"/>
      <c r="C12"/>
      <c r="D12"/>
      <c r="E12"/>
      <c r="F12"/>
    </row>
  </sheetData>
  <mergeCells count="1">
    <mergeCell ref="C2:F2"/>
  </mergeCells>
  <phoneticPr fontId="4"/>
  <pageMargins left="0.75" right="0.75" top="1" bottom="1" header="0.51200000000000001" footer="0.51200000000000001"/>
  <pageSetup paperSize="9" scale="9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21"/>
  <sheetViews>
    <sheetView showGridLines="0" view="pageBreakPreview" zoomScaleNormal="100" zoomScaleSheetLayoutView="100" workbookViewId="0"/>
  </sheetViews>
  <sheetFormatPr defaultColWidth="9" defaultRowHeight="12.95"/>
  <cols>
    <col min="1" max="1" width="29.85546875" style="1" customWidth="1"/>
    <col min="2" max="7" width="9.140625" style="1" customWidth="1"/>
    <col min="8" max="16384" width="9" style="1"/>
  </cols>
  <sheetData>
    <row r="1" spans="1:6">
      <c r="A1" s="2" t="s">
        <v>85</v>
      </c>
      <c r="B1" s="19"/>
      <c r="C1" s="19"/>
      <c r="D1" s="19"/>
      <c r="E1" s="19"/>
      <c r="F1" s="19"/>
    </row>
    <row r="2" spans="1:6">
      <c r="A2"/>
      <c r="B2" s="106" t="s">
        <v>1</v>
      </c>
      <c r="C2" s="120" t="s">
        <v>2</v>
      </c>
      <c r="D2" s="121"/>
      <c r="E2" s="121"/>
      <c r="F2" s="122"/>
    </row>
    <row r="3" spans="1:6" ht="15" customHeight="1">
      <c r="A3" s="46" t="s">
        <v>86</v>
      </c>
      <c r="B3" s="45" t="s">
        <v>4</v>
      </c>
      <c r="C3" s="45" t="s">
        <v>5</v>
      </c>
      <c r="D3" s="45" t="s">
        <v>6</v>
      </c>
      <c r="E3" s="45" t="s">
        <v>7</v>
      </c>
      <c r="F3" s="45" t="s">
        <v>8</v>
      </c>
    </row>
    <row r="4" spans="1:6" ht="15" customHeight="1">
      <c r="A4" s="40" t="s">
        <v>87</v>
      </c>
      <c r="B4" s="13">
        <v>126322</v>
      </c>
      <c r="C4" s="13">
        <v>378991</v>
      </c>
      <c r="D4" s="12">
        <v>379117</v>
      </c>
      <c r="E4" s="12">
        <v>379335</v>
      </c>
      <c r="F4" s="52">
        <v>1897371</v>
      </c>
    </row>
    <row r="5" spans="1:6" ht="15" customHeight="1">
      <c r="A5" s="40" t="s">
        <v>88</v>
      </c>
      <c r="B5" s="13">
        <v>126323</v>
      </c>
      <c r="C5" s="13">
        <v>379024.929</v>
      </c>
      <c r="D5" s="12">
        <v>379281.70799999998</v>
      </c>
      <c r="E5" s="12">
        <v>379391.11</v>
      </c>
      <c r="F5" s="52">
        <v>1897634</v>
      </c>
    </row>
    <row r="6" spans="1:6" ht="15" customHeight="1">
      <c r="A6" s="40" t="s">
        <v>89</v>
      </c>
      <c r="B6" s="33">
        <v>628.1</v>
      </c>
      <c r="C6" s="33">
        <v>346.44</v>
      </c>
      <c r="D6" s="48">
        <v>301.19</v>
      </c>
      <c r="E6" s="48">
        <v>328.7</v>
      </c>
      <c r="F6" s="39">
        <v>88.1</v>
      </c>
    </row>
    <row r="7" spans="1:6" ht="15" customHeight="1">
      <c r="A7" s="40" t="s">
        <v>90</v>
      </c>
      <c r="B7" s="13">
        <v>7944</v>
      </c>
      <c r="C7" s="13">
        <v>3431</v>
      </c>
      <c r="D7" s="12">
        <v>3845</v>
      </c>
      <c r="E7" s="12">
        <v>4500</v>
      </c>
      <c r="F7" s="52">
        <v>948.59</v>
      </c>
    </row>
    <row r="8" spans="1:6" ht="15" customHeight="1">
      <c r="A8" s="49" t="s">
        <v>91</v>
      </c>
      <c r="B8" s="64">
        <v>180</v>
      </c>
      <c r="C8" s="64" t="s">
        <v>92</v>
      </c>
      <c r="D8" s="99">
        <f>D9+D10</f>
        <v>106</v>
      </c>
      <c r="E8" s="99">
        <f>E9+E10</f>
        <v>116</v>
      </c>
      <c r="F8" s="83" t="s">
        <v>93</v>
      </c>
    </row>
    <row r="9" spans="1:6" ht="15" customHeight="1">
      <c r="A9" s="65" t="s">
        <v>94</v>
      </c>
      <c r="B9" s="66">
        <v>90</v>
      </c>
      <c r="C9" s="66">
        <v>100</v>
      </c>
      <c r="D9" s="100">
        <v>53</v>
      </c>
      <c r="E9" s="100">
        <v>58</v>
      </c>
      <c r="F9" s="67">
        <v>70</v>
      </c>
    </row>
    <row r="10" spans="1:6" ht="15" customHeight="1">
      <c r="A10" s="68" t="s">
        <v>95</v>
      </c>
      <c r="B10" s="57">
        <v>90</v>
      </c>
      <c r="C10" s="57">
        <v>45</v>
      </c>
      <c r="D10" s="101">
        <v>53</v>
      </c>
      <c r="E10" s="101">
        <v>58</v>
      </c>
      <c r="F10" s="38">
        <v>16</v>
      </c>
    </row>
    <row r="11" spans="1:6" ht="15" customHeight="1">
      <c r="A11" s="40" t="s">
        <v>96</v>
      </c>
      <c r="B11" s="69">
        <v>28.7</v>
      </c>
      <c r="C11" s="69">
        <v>22.6</v>
      </c>
      <c r="D11" s="70">
        <v>35.200000000000003</v>
      </c>
      <c r="E11" s="70">
        <v>35.299999999999997</v>
      </c>
      <c r="F11" s="71">
        <v>34.1</v>
      </c>
    </row>
    <row r="12" spans="1:6">
      <c r="A12" s="17" t="s">
        <v>97</v>
      </c>
      <c r="B12" s="19"/>
      <c r="C12" s="19"/>
      <c r="D12" s="19"/>
      <c r="E12" s="19"/>
      <c r="F12" s="19"/>
    </row>
    <row r="13" spans="1:6">
      <c r="A13" s="17" t="s">
        <v>98</v>
      </c>
      <c r="B13" s="19"/>
      <c r="C13" s="19"/>
      <c r="D13" s="19"/>
      <c r="E13" s="19"/>
      <c r="F13" s="19"/>
    </row>
    <row r="14" spans="1:6">
      <c r="A14" s="17" t="s">
        <v>99</v>
      </c>
      <c r="B14" s="19"/>
      <c r="C14" s="19"/>
      <c r="D14" s="19"/>
      <c r="E14" s="19"/>
      <c r="F14" s="19"/>
    </row>
    <row r="15" spans="1:6">
      <c r="A15" s="17" t="s">
        <v>100</v>
      </c>
      <c r="B15" s="19"/>
      <c r="C15" s="19"/>
      <c r="D15" s="19"/>
      <c r="E15" s="19"/>
      <c r="F15" s="19"/>
    </row>
    <row r="16" spans="1:6">
      <c r="A16" s="17" t="s">
        <v>101</v>
      </c>
      <c r="B16" s="19"/>
      <c r="C16" s="19"/>
      <c r="D16" s="19"/>
      <c r="E16" s="19"/>
      <c r="F16" s="19"/>
    </row>
    <row r="17" spans="1:1">
      <c r="A17" s="17" t="s">
        <v>102</v>
      </c>
    </row>
    <row r="18" spans="1:1">
      <c r="A18" s="17" t="s">
        <v>103</v>
      </c>
    </row>
    <row r="19" spans="1:1">
      <c r="A19" s="17" t="s">
        <v>99</v>
      </c>
    </row>
    <row r="20" spans="1:1">
      <c r="A20" s="17" t="s">
        <v>104</v>
      </c>
    </row>
    <row r="21" spans="1:1">
      <c r="A21" s="17" t="s">
        <v>105</v>
      </c>
    </row>
  </sheetData>
  <mergeCells count="1">
    <mergeCell ref="C2:F2"/>
  </mergeCells>
  <phoneticPr fontId="4"/>
  <pageMargins left="0.75" right="0.75" top="1" bottom="1" header="0.51200000000000001" footer="0.51200000000000001"/>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9"/>
  <sheetViews>
    <sheetView showGridLines="0" view="pageBreakPreview" zoomScaleNormal="100" zoomScaleSheetLayoutView="100" workbookViewId="0"/>
  </sheetViews>
  <sheetFormatPr defaultColWidth="9" defaultRowHeight="12.95"/>
  <cols>
    <col min="2" max="2" width="23.28515625" customWidth="1"/>
  </cols>
  <sheetData>
    <row r="1" spans="1:7">
      <c r="A1" s="53" t="s">
        <v>106</v>
      </c>
    </row>
    <row r="2" spans="1:7">
      <c r="C2" s="106" t="s">
        <v>1</v>
      </c>
      <c r="D2" s="120" t="s">
        <v>2</v>
      </c>
      <c r="E2" s="121"/>
      <c r="F2" s="121"/>
      <c r="G2" s="122"/>
    </row>
    <row r="3" spans="1:7" ht="15" customHeight="1">
      <c r="A3" s="151" t="s">
        <v>86</v>
      </c>
      <c r="B3" s="151"/>
      <c r="C3" s="45" t="s">
        <v>4</v>
      </c>
      <c r="D3" s="45" t="s">
        <v>5</v>
      </c>
      <c r="E3" s="45" t="s">
        <v>6</v>
      </c>
      <c r="F3" s="45" t="s">
        <v>7</v>
      </c>
      <c r="G3" s="45" t="s">
        <v>8</v>
      </c>
    </row>
    <row r="4" spans="1:7" ht="15" customHeight="1">
      <c r="A4" s="157" t="s">
        <v>107</v>
      </c>
      <c r="B4" s="157"/>
      <c r="C4" s="64"/>
      <c r="D4" s="64"/>
      <c r="E4" s="99"/>
      <c r="F4" s="99"/>
      <c r="G4" s="83"/>
    </row>
    <row r="5" spans="1:7" ht="15" customHeight="1">
      <c r="A5" s="152"/>
      <c r="B5" s="72" t="s">
        <v>108</v>
      </c>
      <c r="C5" s="66">
        <v>106.05</v>
      </c>
      <c r="D5" s="66">
        <v>112.33</v>
      </c>
      <c r="E5" s="100">
        <v>135.46</v>
      </c>
      <c r="F5" s="100">
        <v>144.47999999999999</v>
      </c>
      <c r="G5" s="67">
        <v>152.66</v>
      </c>
    </row>
    <row r="6" spans="1:7" ht="15" customHeight="1">
      <c r="A6" s="153"/>
      <c r="B6" s="73" t="s">
        <v>109</v>
      </c>
      <c r="C6" s="57">
        <v>110.71</v>
      </c>
      <c r="D6" s="57">
        <v>122.39</v>
      </c>
      <c r="E6" s="102">
        <v>133.53</v>
      </c>
      <c r="F6" s="102">
        <v>151.41</v>
      </c>
      <c r="G6" s="90">
        <v>149.52000000000001</v>
      </c>
    </row>
    <row r="7" spans="1:7" ht="15" customHeight="1">
      <c r="A7" s="157" t="s">
        <v>110</v>
      </c>
      <c r="B7" s="157"/>
      <c r="C7" s="64"/>
      <c r="D7" s="64"/>
      <c r="E7" s="99"/>
      <c r="F7" s="99"/>
      <c r="G7" s="83"/>
    </row>
    <row r="8" spans="1:7" ht="15" customHeight="1">
      <c r="A8" s="152"/>
      <c r="B8" s="72" t="s">
        <v>108</v>
      </c>
      <c r="C8" s="66">
        <v>123.67</v>
      </c>
      <c r="D8" s="66">
        <v>130.53</v>
      </c>
      <c r="E8" s="100">
        <v>140.88999999999999</v>
      </c>
      <c r="F8" s="100">
        <v>156.69</v>
      </c>
      <c r="G8" s="67">
        <v>163.86</v>
      </c>
    </row>
    <row r="9" spans="1:7" ht="15" customHeight="1">
      <c r="A9" s="153"/>
      <c r="B9" s="73" t="s">
        <v>109</v>
      </c>
      <c r="C9" s="74">
        <v>129.80000000000001</v>
      </c>
      <c r="D9" s="74">
        <v>136.69999999999999</v>
      </c>
      <c r="E9" s="103">
        <v>145.72</v>
      </c>
      <c r="F9" s="103">
        <v>163.24</v>
      </c>
      <c r="G9" s="75">
        <v>162.08000000000001</v>
      </c>
    </row>
    <row r="10" spans="1:7" ht="15" customHeight="1">
      <c r="A10" s="154" t="s">
        <v>111</v>
      </c>
      <c r="B10" s="154"/>
      <c r="C10" s="77">
        <v>15330</v>
      </c>
      <c r="D10" s="77">
        <v>4460</v>
      </c>
      <c r="E10" s="76">
        <v>4725</v>
      </c>
      <c r="F10" s="76">
        <v>7481</v>
      </c>
      <c r="G10" s="78">
        <v>1546</v>
      </c>
    </row>
    <row r="11" spans="1:7" ht="15" customHeight="1">
      <c r="A11" s="154" t="s">
        <v>112</v>
      </c>
      <c r="B11" s="154"/>
      <c r="C11" s="77">
        <v>1954</v>
      </c>
      <c r="D11" s="77">
        <v>1946.4</v>
      </c>
      <c r="E11" s="76">
        <v>2003.5</v>
      </c>
      <c r="F11" s="76">
        <v>2768.62</v>
      </c>
      <c r="G11" s="78">
        <v>2658.73</v>
      </c>
    </row>
    <row r="12" spans="1:7" ht="15" customHeight="1">
      <c r="A12" s="155" t="s">
        <v>113</v>
      </c>
      <c r="B12" s="156"/>
      <c r="C12" s="149">
        <f>C10/'1株当たり情報'!B6</f>
        <v>24.406941569813721</v>
      </c>
      <c r="D12" s="149">
        <f>D10/'1株当たり情報'!C6</f>
        <v>12.873802101373975</v>
      </c>
      <c r="E12" s="149">
        <f>E10/'1株当たり情報'!D6</f>
        <v>15.687771838374449</v>
      </c>
      <c r="F12" s="149">
        <f>F10/'1株当たり情報'!E6</f>
        <v>22.75935503498631</v>
      </c>
      <c r="G12" s="147">
        <f>G10/'1株当たり情報'!F6</f>
        <v>17.548240635641317</v>
      </c>
    </row>
    <row r="13" spans="1:7" ht="15" customHeight="1">
      <c r="A13" s="159" t="s">
        <v>114</v>
      </c>
      <c r="B13" s="160"/>
      <c r="C13" s="150"/>
      <c r="D13" s="150"/>
      <c r="E13" s="150"/>
      <c r="F13" s="150"/>
      <c r="G13" s="148"/>
    </row>
    <row r="14" spans="1:7" ht="15" customHeight="1">
      <c r="A14" s="161" t="s">
        <v>115</v>
      </c>
      <c r="B14" s="161"/>
      <c r="C14" s="149">
        <f>C10/'1株当たり情報'!B7</f>
        <v>1.9297583081570997</v>
      </c>
      <c r="D14" s="149">
        <f>D10/'1株当たり情報'!C7</f>
        <v>1.2999125619352958</v>
      </c>
      <c r="E14" s="149">
        <f>E10/'1株当たり情報'!D7</f>
        <v>1.2288686605981796</v>
      </c>
      <c r="F14" s="149">
        <f>F10/'1株当たり情報'!E7</f>
        <v>1.6624444444444444</v>
      </c>
      <c r="G14" s="147">
        <f>G10/'1株当たり情報'!F7</f>
        <v>1.6297873686207951</v>
      </c>
    </row>
    <row r="15" spans="1:7" ht="15" customHeight="1">
      <c r="A15" s="158" t="s">
        <v>116</v>
      </c>
      <c r="B15" s="158"/>
      <c r="C15" s="150"/>
      <c r="D15" s="150"/>
      <c r="E15" s="150"/>
      <c r="F15" s="150"/>
      <c r="G15" s="148"/>
    </row>
    <row r="16" spans="1:7" s="18" customFormat="1" ht="11.1">
      <c r="A16" s="18" t="s">
        <v>117</v>
      </c>
    </row>
    <row r="17" spans="1:1" s="18" customFormat="1" ht="11.1">
      <c r="A17" s="18" t="s">
        <v>98</v>
      </c>
    </row>
    <row r="18" spans="1:1">
      <c r="A18" s="18" t="s">
        <v>118</v>
      </c>
    </row>
    <row r="19" spans="1:1">
      <c r="A19" s="18" t="s">
        <v>103</v>
      </c>
    </row>
  </sheetData>
  <mergeCells count="22">
    <mergeCell ref="A15:B15"/>
    <mergeCell ref="A11:B11"/>
    <mergeCell ref="A8:A9"/>
    <mergeCell ref="A13:B13"/>
    <mergeCell ref="A14:B14"/>
    <mergeCell ref="A3:B3"/>
    <mergeCell ref="A5:A6"/>
    <mergeCell ref="A10:B10"/>
    <mergeCell ref="A12:B12"/>
    <mergeCell ref="A4:B4"/>
    <mergeCell ref="A7:B7"/>
    <mergeCell ref="G14:G15"/>
    <mergeCell ref="D2:G2"/>
    <mergeCell ref="D14:D15"/>
    <mergeCell ref="D12:D13"/>
    <mergeCell ref="C14:C15"/>
    <mergeCell ref="C12:C13"/>
    <mergeCell ref="G12:G13"/>
    <mergeCell ref="E12:E13"/>
    <mergeCell ref="E14:E15"/>
    <mergeCell ref="F12:F13"/>
    <mergeCell ref="F14:F15"/>
  </mergeCells>
  <phoneticPr fontId="4"/>
  <pageMargins left="0.75" right="0.75" top="1" bottom="1" header="0.51200000000000001" footer="0.51200000000000001"/>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9F45A26864AB241AE07D35AE07107DF" ma:contentTypeVersion="12" ma:contentTypeDescription="新しいドキュメントを作成します。" ma:contentTypeScope="" ma:versionID="54737ecfba8cc980b88267716a70df79">
  <xsd:schema xmlns:xsd="http://www.w3.org/2001/XMLSchema" xmlns:xs="http://www.w3.org/2001/XMLSchema" xmlns:p="http://schemas.microsoft.com/office/2006/metadata/properties" xmlns:ns2="957b3f71-b962-4c97-9988-a2ab4cf7d96e" xmlns:ns3="22f03cb4-0d45-4e5e-8296-eac6b7267e7c" targetNamespace="http://schemas.microsoft.com/office/2006/metadata/properties" ma:root="true" ma:fieldsID="4f08c57caaafd56c457237cb327aeffc" ns2:_="" ns3:_="">
    <xsd:import namespace="957b3f71-b962-4c97-9988-a2ab4cf7d96e"/>
    <xsd:import namespace="22f03cb4-0d45-4e5e-8296-eac6b7267e7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7b3f71-b962-4c97-9988-a2ab4cf7d9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3bdc066-e0e3-4c7c-b8ac-83d7960dc85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f03cb4-0d45-4e5e-8296-eac6b7267e7c"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57b3f71-b962-4c97-9988-a2ab4cf7d96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4FCB60-C918-4B50-B34F-E720367E9608}"/>
</file>

<file path=customXml/itemProps2.xml><?xml version="1.0" encoding="utf-8"?>
<ds:datastoreItem xmlns:ds="http://schemas.openxmlformats.org/officeDocument/2006/customXml" ds:itemID="{36C4773D-9E40-459C-872B-A9FEF5A7F2E5}"/>
</file>

<file path=customXml/itemProps3.xml><?xml version="1.0" encoding="utf-8"?>
<ds:datastoreItem xmlns:ds="http://schemas.openxmlformats.org/officeDocument/2006/customXml" ds:itemID="{153BE43D-7E75-4E57-A99E-3D7EF3AF8853}"/>
</file>

<file path=docMetadata/LabelInfo.xml><?xml version="1.0" encoding="utf-8"?>
<clbl:labelList xmlns:clbl="http://schemas.microsoft.com/office/2020/mipLabelMetadata">
  <clbl:label id="{b584a2f1-508a-45fd-998d-90a5b8cc1edb}" enabled="1" method="Privileged" siteId="{7e452255-946f-4f17-800a-a0fb6835dc6c}"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Akane Ura</cp:lastModifiedBy>
  <cp:revision/>
  <dcterms:created xsi:type="dcterms:W3CDTF">2024-04-04T08:43:09Z</dcterms:created>
  <dcterms:modified xsi:type="dcterms:W3CDTF">2026-01-28T03:07:49Z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0x01010059F45A26864AB241AE07D35AE07107DF</vt:lpwstr>
  </property>
  <property fmtid="{D5CDD505-2E9C-101B-9397-08002B2CF9AE}" pid="3" name="MediaServiceImageTags">
    <vt:lpwstr/>
  </property>
</Properties>
</file>